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lvie.lepere\Documents\REMUNERATION\"/>
    </mc:Choice>
  </mc:AlternateContent>
  <workbookProtection workbookAlgorithmName="SHA-512" workbookHashValue="ytBM9u/w372WF9UdnbbB+d1eMpNo3u4VbIGg+s2nN8PE5DO5BY6jmuP44JgBRpI5WQr8O8uyII31cqSJdVHbtA==" workbookSaltValue="wXgRri5lHJQ/64MHqOe7iA==" workbookSpinCount="100000" lockStructure="1"/>
  <bookViews>
    <workbookView showSheetTabs="0" xWindow="0" yWindow="0" windowWidth="28800" windowHeight="10995"/>
  </bookViews>
  <sheets>
    <sheet name="Janvier 2018" sheetId="19" r:id="rId1"/>
  </sheets>
  <definedNames>
    <definedName name="_IMP1">'Janvier 2018'!$E$15:$AN$89</definedName>
    <definedName name="_IMP2">'Janvier 2018'!$AC$14:$AN$87</definedName>
    <definedName name="COEF125">#REF!</definedName>
    <definedName name="COEFF_GRILLE">'Janvier 2018'!$AE:$AE</definedName>
    <definedName name="ECHELON">'Janvier 2018'!$19:$19</definedName>
    <definedName name="GRATIFICATION">#REF!</definedName>
    <definedName name="HoraireHebdo">'Janvier 2018'!$AG$12</definedName>
    <definedName name="MAJORATION_RESIDENTIELLE">#REF!</definedName>
    <definedName name="MajorationResidentielle">'Janvier 2018'!$AJ$12</definedName>
    <definedName name="SNB">'Janvier 2018'!$C$5</definedName>
    <definedName name="Z_39AD79A9_AAB9_4A89_B6DF_E5A6845AAFB0_.wvu.Cols" localSheetId="0" hidden="1">'Janvier 2018'!$A:$AA</definedName>
    <definedName name="Z_39AD79A9_AAB9_4A89_B6DF_E5A6845AAFB0_.wvu.PrintArea" localSheetId="0" hidden="1">'Janvier 2018'!$AB$1:$BI$87</definedName>
    <definedName name="_xlnm.Print_Area" localSheetId="0">'Janvier 2018'!$AB$1:$BG$102</definedName>
  </definedNames>
  <calcPr calcId="171027"/>
  <customWorkbookViews>
    <customWorkbookView name="polfer" guid="{39AD79A9-AAB9-4A89-B6DF-E5A6845AAFB0}" maximized="1" showSheetTabs="0" xWindow="-8" yWindow="-8" windowWidth="1936" windowHeight="1056" tabRatio="626" activeSheetId="19" showFormulaBar="0"/>
  </customWorkbookViews>
</workbook>
</file>

<file path=xl/calcChain.xml><?xml version="1.0" encoding="utf-8"?>
<calcChain xmlns="http://schemas.openxmlformats.org/spreadsheetml/2006/main">
  <c r="F1" i="19" l="1"/>
  <c r="F2" i="19"/>
  <c r="AC15" i="19" l="1"/>
  <c r="AF7" i="19" l="1"/>
  <c r="C6" i="19"/>
  <c r="C4" i="19"/>
  <c r="AI58" i="19" l="1"/>
  <c r="AN102" i="19"/>
  <c r="AF102" i="19"/>
  <c r="AG101" i="19"/>
  <c r="AH100" i="19"/>
  <c r="AI99" i="19"/>
  <c r="AJ98" i="19"/>
  <c r="AK97" i="19"/>
  <c r="AL96" i="19"/>
  <c r="AM95" i="19"/>
  <c r="AN94" i="19"/>
  <c r="AF94" i="19"/>
  <c r="AG93" i="19"/>
  <c r="AH92" i="19"/>
  <c r="AJ91" i="19"/>
  <c r="AK90" i="19"/>
  <c r="AL89" i="19"/>
  <c r="AM88" i="19"/>
  <c r="AL99" i="19"/>
  <c r="AH95" i="19"/>
  <c r="AF90" i="19"/>
  <c r="AK99" i="19"/>
  <c r="AI93" i="19"/>
  <c r="AF89" i="19"/>
  <c r="AM102" i="19"/>
  <c r="AN101" i="19"/>
  <c r="AF101" i="19"/>
  <c r="AG100" i="19"/>
  <c r="AH99" i="19"/>
  <c r="AI98" i="19"/>
  <c r="AJ97" i="19"/>
  <c r="AK96" i="19"/>
  <c r="AL95" i="19"/>
  <c r="AM94" i="19"/>
  <c r="AN93" i="19"/>
  <c r="AF93" i="19"/>
  <c r="AG92" i="19"/>
  <c r="AI91" i="19"/>
  <c r="AJ90" i="19"/>
  <c r="AK89" i="19"/>
  <c r="AL88" i="19"/>
  <c r="AM98" i="19"/>
  <c r="AJ93" i="19"/>
  <c r="AH88" i="19"/>
  <c r="AM97" i="19"/>
  <c r="AJ92" i="19"/>
  <c r="AL102" i="19"/>
  <c r="AM101" i="19"/>
  <c r="AN100" i="19"/>
  <c r="AF100" i="19"/>
  <c r="AG99" i="19"/>
  <c r="AH98" i="19"/>
  <c r="AI97" i="19"/>
  <c r="AJ96" i="19"/>
  <c r="AK95" i="19"/>
  <c r="AL94" i="19"/>
  <c r="AM93" i="19"/>
  <c r="AN92" i="19"/>
  <c r="AF92" i="19"/>
  <c r="AH91" i="19"/>
  <c r="AI90" i="19"/>
  <c r="AJ89" i="19"/>
  <c r="AK88" i="19"/>
  <c r="AK100" i="19"/>
  <c r="AI94" i="19"/>
  <c r="AG89" i="19"/>
  <c r="AL98" i="19"/>
  <c r="AH94" i="19"/>
  <c r="AG88" i="19"/>
  <c r="AK102" i="19"/>
  <c r="AL101" i="19"/>
  <c r="AM100" i="19"/>
  <c r="AN99" i="19"/>
  <c r="AF99" i="19"/>
  <c r="AG98" i="19"/>
  <c r="AH97" i="19"/>
  <c r="AI96" i="19"/>
  <c r="AJ95" i="19"/>
  <c r="AK94" i="19"/>
  <c r="AL93" i="19"/>
  <c r="AM92" i="19"/>
  <c r="AG91" i="19"/>
  <c r="AH90" i="19"/>
  <c r="AI89" i="19"/>
  <c r="AJ88" i="19"/>
  <c r="AI102" i="19"/>
  <c r="AF97" i="19"/>
  <c r="AM91" i="19"/>
  <c r="AH102" i="19"/>
  <c r="AG95" i="19"/>
  <c r="AM90" i="19"/>
  <c r="AJ102" i="19"/>
  <c r="AK101" i="19"/>
  <c r="AL100" i="19"/>
  <c r="AM99" i="19"/>
  <c r="AN98" i="19"/>
  <c r="AF98" i="19"/>
  <c r="AG97" i="19"/>
  <c r="AH96" i="19"/>
  <c r="AI95" i="19"/>
  <c r="AJ94" i="19"/>
  <c r="AK93" i="19"/>
  <c r="AL92" i="19"/>
  <c r="AN91" i="19"/>
  <c r="AF91" i="19"/>
  <c r="AG90" i="19"/>
  <c r="AH89" i="19"/>
  <c r="AI88" i="19"/>
  <c r="AJ101" i="19"/>
  <c r="AG96" i="19"/>
  <c r="AN90" i="19"/>
  <c r="AI101" i="19"/>
  <c r="AN96" i="19"/>
  <c r="AL91" i="19"/>
  <c r="AG102" i="19"/>
  <c r="AH101" i="19"/>
  <c r="AI100" i="19"/>
  <c r="AJ99" i="19"/>
  <c r="AK98" i="19"/>
  <c r="AL97" i="19"/>
  <c r="AM96" i="19"/>
  <c r="AN95" i="19"/>
  <c r="AF95" i="19"/>
  <c r="AG94" i="19"/>
  <c r="AH93" i="19"/>
  <c r="AI92" i="19"/>
  <c r="AK91" i="19"/>
  <c r="AL90" i="19"/>
  <c r="AM89" i="19"/>
  <c r="AN88" i="19"/>
  <c r="AF88" i="19"/>
  <c r="AN97" i="19"/>
  <c r="AK92" i="19"/>
  <c r="AJ100" i="19"/>
  <c r="AF96" i="19"/>
  <c r="AN89" i="19"/>
  <c r="AK32" i="19"/>
  <c r="AI21" i="19"/>
  <c r="AJ23" i="19"/>
  <c r="AH25" i="19"/>
  <c r="AF27" i="19"/>
  <c r="AM28" i="19"/>
  <c r="AK30" i="19"/>
  <c r="AM33" i="19"/>
  <c r="AI37" i="19"/>
  <c r="AN40" i="19"/>
  <c r="AJ44" i="19"/>
  <c r="AF48" i="19"/>
  <c r="AF53" i="19"/>
  <c r="AG60" i="19"/>
  <c r="AG22" i="19"/>
  <c r="AN23" i="19"/>
  <c r="AL25" i="19"/>
  <c r="AJ27" i="19"/>
  <c r="AH29" i="19"/>
  <c r="AG31" i="19"/>
  <c r="AL34" i="19"/>
  <c r="AH38" i="19"/>
  <c r="AM41" i="19"/>
  <c r="AI45" i="19"/>
  <c r="AN48" i="19"/>
  <c r="AM54" i="19"/>
  <c r="AK22" i="19"/>
  <c r="AI24" i="19"/>
  <c r="AG26" i="19"/>
  <c r="AN27" i="19"/>
  <c r="AL29" i="19"/>
  <c r="AF32" i="19"/>
  <c r="AK35" i="19"/>
  <c r="AG39" i="19"/>
  <c r="AL42" i="19"/>
  <c r="AH46" i="19"/>
  <c r="AM49" i="19"/>
  <c r="AK56" i="19"/>
  <c r="AM21" i="19"/>
  <c r="AF23" i="19"/>
  <c r="AM24" i="19"/>
  <c r="AK26" i="19"/>
  <c r="AI28" i="19"/>
  <c r="AG30" i="19"/>
  <c r="AN32" i="19"/>
  <c r="AJ36" i="19"/>
  <c r="AF40" i="19"/>
  <c r="AK43" i="19"/>
  <c r="AG47" i="19"/>
  <c r="AH51" i="19"/>
  <c r="AN87" i="19"/>
  <c r="AJ87" i="19"/>
  <c r="AF87" i="19"/>
  <c r="AK86" i="19"/>
  <c r="AG86" i="19"/>
  <c r="AL85" i="19"/>
  <c r="AH85" i="19"/>
  <c r="AM84" i="19"/>
  <c r="AI84" i="19"/>
  <c r="AN83" i="19"/>
  <c r="AJ83" i="19"/>
  <c r="AF83" i="19"/>
  <c r="AK82" i="19"/>
  <c r="AG82" i="19"/>
  <c r="AL81" i="19"/>
  <c r="AH81" i="19"/>
  <c r="AM80" i="19"/>
  <c r="AI80" i="19"/>
  <c r="AN79" i="19"/>
  <c r="AJ79" i="19"/>
  <c r="AF79" i="19"/>
  <c r="AK78" i="19"/>
  <c r="AG78" i="19"/>
  <c r="AL77" i="19"/>
  <c r="AH77" i="19"/>
  <c r="AM76" i="19"/>
  <c r="AI76" i="19"/>
  <c r="AN75" i="19"/>
  <c r="AJ75" i="19"/>
  <c r="AF75" i="19"/>
  <c r="AK74" i="19"/>
  <c r="AG74" i="19"/>
  <c r="AL73" i="19"/>
  <c r="AH73" i="19"/>
  <c r="AM72" i="19"/>
  <c r="AI72" i="19"/>
  <c r="AN71" i="19"/>
  <c r="AJ71" i="19"/>
  <c r="AF71" i="19"/>
  <c r="AK70" i="19"/>
  <c r="AG70" i="19"/>
  <c r="AL69" i="19"/>
  <c r="AH69" i="19"/>
  <c r="AM68" i="19"/>
  <c r="AI68" i="19"/>
  <c r="AN67" i="19"/>
  <c r="AJ67" i="19"/>
  <c r="AF67" i="19"/>
  <c r="AK66" i="19"/>
  <c r="AG66" i="19"/>
  <c r="AL65" i="19"/>
  <c r="AH65" i="19"/>
  <c r="AM64" i="19"/>
  <c r="AI64" i="19"/>
  <c r="AN63" i="19"/>
  <c r="AJ63" i="19"/>
  <c r="AF63" i="19"/>
  <c r="AK62" i="19"/>
  <c r="AG62" i="19"/>
  <c r="AL61" i="19"/>
  <c r="AH61" i="19"/>
  <c r="AM60" i="19"/>
  <c r="AI60" i="19"/>
  <c r="AN59" i="19"/>
  <c r="AJ59" i="19"/>
  <c r="AF59" i="19"/>
  <c r="AK58" i="19"/>
  <c r="AG58" i="19"/>
  <c r="AL57" i="19"/>
  <c r="AH57" i="19"/>
  <c r="AM56" i="19"/>
  <c r="AI56" i="19"/>
  <c r="AN55" i="19"/>
  <c r="AJ55" i="19"/>
  <c r="AF55" i="19"/>
  <c r="AK54" i="19"/>
  <c r="AG54" i="19"/>
  <c r="AL53" i="19"/>
  <c r="AH53" i="19"/>
  <c r="AM52" i="19"/>
  <c r="AI52" i="19"/>
  <c r="AN51" i="19"/>
  <c r="AJ51" i="19"/>
  <c r="AF51" i="19"/>
  <c r="AK50" i="19"/>
  <c r="AK87" i="19"/>
  <c r="AG87" i="19"/>
  <c r="AL86" i="19"/>
  <c r="AH86" i="19"/>
  <c r="AM85" i="19"/>
  <c r="AI85" i="19"/>
  <c r="AN84" i="19"/>
  <c r="AJ84" i="19"/>
  <c r="AF84" i="19"/>
  <c r="AK83" i="19"/>
  <c r="AG83" i="19"/>
  <c r="AL82" i="19"/>
  <c r="AH82" i="19"/>
  <c r="AM81" i="19"/>
  <c r="AI81" i="19"/>
  <c r="AN80" i="19"/>
  <c r="AJ80" i="19"/>
  <c r="AF80" i="19"/>
  <c r="AK79" i="19"/>
  <c r="AG79" i="19"/>
  <c r="AL78" i="19"/>
  <c r="AH78" i="19"/>
  <c r="AM77" i="19"/>
  <c r="AI77" i="19"/>
  <c r="AN76" i="19"/>
  <c r="AJ76" i="19"/>
  <c r="AF76" i="19"/>
  <c r="AK75" i="19"/>
  <c r="AG75" i="19"/>
  <c r="AL74" i="19"/>
  <c r="AH74" i="19"/>
  <c r="AM73" i="19"/>
  <c r="AI73" i="19"/>
  <c r="AN72" i="19"/>
  <c r="AJ72" i="19"/>
  <c r="AF72" i="19"/>
  <c r="AK71" i="19"/>
  <c r="AG71" i="19"/>
  <c r="AL70" i="19"/>
  <c r="AH70" i="19"/>
  <c r="AM69" i="19"/>
  <c r="AI69" i="19"/>
  <c r="AN68" i="19"/>
  <c r="AJ68" i="19"/>
  <c r="AF68" i="19"/>
  <c r="AK67" i="19"/>
  <c r="AG67" i="19"/>
  <c r="AL66" i="19"/>
  <c r="AH66" i="19"/>
  <c r="AM65" i="19"/>
  <c r="AI65" i="19"/>
  <c r="AN64" i="19"/>
  <c r="AJ64" i="19"/>
  <c r="AF64" i="19"/>
  <c r="AK63" i="19"/>
  <c r="AG63" i="19"/>
  <c r="AL62" i="19"/>
  <c r="AH62" i="19"/>
  <c r="AM61" i="19"/>
  <c r="AI61" i="19"/>
  <c r="AN60" i="19"/>
  <c r="AJ60" i="19"/>
  <c r="AF60" i="19"/>
  <c r="AK59" i="19"/>
  <c r="AG59" i="19"/>
  <c r="AL58" i="19"/>
  <c r="AH58" i="19"/>
  <c r="AM57" i="19"/>
  <c r="AI57" i="19"/>
  <c r="AN56" i="19"/>
  <c r="AJ56" i="19"/>
  <c r="AF56" i="19"/>
  <c r="AK55" i="19"/>
  <c r="AG55" i="19"/>
  <c r="AL54" i="19"/>
  <c r="AH54" i="19"/>
  <c r="AM53" i="19"/>
  <c r="AI53" i="19"/>
  <c r="AN52" i="19"/>
  <c r="AJ52" i="19"/>
  <c r="AF52" i="19"/>
  <c r="AK51" i="19"/>
  <c r="AG51" i="19"/>
  <c r="AL50" i="19"/>
  <c r="AH50" i="19"/>
  <c r="AM87" i="19"/>
  <c r="AN86" i="19"/>
  <c r="AF86" i="19"/>
  <c r="AG85" i="19"/>
  <c r="AH84" i="19"/>
  <c r="AI83" i="19"/>
  <c r="AJ82" i="19"/>
  <c r="AK81" i="19"/>
  <c r="AL80" i="19"/>
  <c r="AM79" i="19"/>
  <c r="AN78" i="19"/>
  <c r="AF78" i="19"/>
  <c r="AG77" i="19"/>
  <c r="AH76" i="19"/>
  <c r="AI75" i="19"/>
  <c r="AJ74" i="19"/>
  <c r="AK73" i="19"/>
  <c r="AL72" i="19"/>
  <c r="AM71" i="19"/>
  <c r="AN70" i="19"/>
  <c r="AF70" i="19"/>
  <c r="AG69" i="19"/>
  <c r="AH68" i="19"/>
  <c r="AI67" i="19"/>
  <c r="AJ66" i="19"/>
  <c r="AK65" i="19"/>
  <c r="AL64" i="19"/>
  <c r="AM63" i="19"/>
  <c r="AN62" i="19"/>
  <c r="AF62" i="19"/>
  <c r="AG61" i="19"/>
  <c r="AH60" i="19"/>
  <c r="AI59" i="19"/>
  <c r="AJ58" i="19"/>
  <c r="AK57" i="19"/>
  <c r="AL56" i="19"/>
  <c r="AM55" i="19"/>
  <c r="AN54" i="19"/>
  <c r="AF54" i="19"/>
  <c r="AG53" i="19"/>
  <c r="AH52" i="19"/>
  <c r="AI51" i="19"/>
  <c r="AJ50" i="19"/>
  <c r="AN49" i="19"/>
  <c r="AJ49" i="19"/>
  <c r="AF49" i="19"/>
  <c r="AK48" i="19"/>
  <c r="AG48" i="19"/>
  <c r="AL47" i="19"/>
  <c r="AH47" i="19"/>
  <c r="AM46" i="19"/>
  <c r="AI46" i="19"/>
  <c r="AN45" i="19"/>
  <c r="AJ45" i="19"/>
  <c r="AF45" i="19"/>
  <c r="AK44" i="19"/>
  <c r="AG44" i="19"/>
  <c r="AL43" i="19"/>
  <c r="AH43" i="19"/>
  <c r="AM42" i="19"/>
  <c r="AI42" i="19"/>
  <c r="AN41" i="19"/>
  <c r="AJ41" i="19"/>
  <c r="AF41" i="19"/>
  <c r="AK40" i="19"/>
  <c r="AG40" i="19"/>
  <c r="AL39" i="19"/>
  <c r="AH39" i="19"/>
  <c r="AM38" i="19"/>
  <c r="AI38" i="19"/>
  <c r="AN37" i="19"/>
  <c r="AJ37" i="19"/>
  <c r="AF37" i="19"/>
  <c r="AK36" i="19"/>
  <c r="AG36" i="19"/>
  <c r="AL35" i="19"/>
  <c r="AH35" i="19"/>
  <c r="AM34" i="19"/>
  <c r="AI34" i="19"/>
  <c r="AN33" i="19"/>
  <c r="AJ33" i="19"/>
  <c r="AF33" i="19"/>
  <c r="AG32" i="19"/>
  <c r="AL31" i="19"/>
  <c r="AH31" i="19"/>
  <c r="AM30" i="19"/>
  <c r="AH87" i="19"/>
  <c r="AI86" i="19"/>
  <c r="AJ85" i="19"/>
  <c r="AK84" i="19"/>
  <c r="AL83" i="19"/>
  <c r="AM82" i="19"/>
  <c r="AN81" i="19"/>
  <c r="AF81" i="19"/>
  <c r="AG80" i="19"/>
  <c r="AH79" i="19"/>
  <c r="AI78" i="19"/>
  <c r="AJ77" i="19"/>
  <c r="AK76" i="19"/>
  <c r="AL75" i="19"/>
  <c r="AM74" i="19"/>
  <c r="AN73" i="19"/>
  <c r="AF73" i="19"/>
  <c r="AG72" i="19"/>
  <c r="AH71" i="19"/>
  <c r="AI70" i="19"/>
  <c r="AJ69" i="19"/>
  <c r="AK68" i="19"/>
  <c r="AL67" i="19"/>
  <c r="AM66" i="19"/>
  <c r="AN65" i="19"/>
  <c r="AF65" i="19"/>
  <c r="AG64" i="19"/>
  <c r="AH63" i="19"/>
  <c r="AI62" i="19"/>
  <c r="AJ61" i="19"/>
  <c r="AK60" i="19"/>
  <c r="AL59" i="19"/>
  <c r="AM58" i="19"/>
  <c r="AN57" i="19"/>
  <c r="AF57" i="19"/>
  <c r="AG56" i="19"/>
  <c r="AH55" i="19"/>
  <c r="AI54" i="19"/>
  <c r="AJ53" i="19"/>
  <c r="AK52" i="19"/>
  <c r="AL51" i="19"/>
  <c r="AM50" i="19"/>
  <c r="AF50" i="19"/>
  <c r="AK49" i="19"/>
  <c r="AG49" i="19"/>
  <c r="AL48" i="19"/>
  <c r="AH48" i="19"/>
  <c r="AM47" i="19"/>
  <c r="AI47" i="19"/>
  <c r="AN46" i="19"/>
  <c r="AJ46" i="19"/>
  <c r="AF46" i="19"/>
  <c r="AK45" i="19"/>
  <c r="AG45" i="19"/>
  <c r="AL44" i="19"/>
  <c r="AH44" i="19"/>
  <c r="AM43" i="19"/>
  <c r="AI43" i="19"/>
  <c r="AN42" i="19"/>
  <c r="AJ42" i="19"/>
  <c r="AF42" i="19"/>
  <c r="AK41" i="19"/>
  <c r="AG41" i="19"/>
  <c r="AL40" i="19"/>
  <c r="AH40" i="19"/>
  <c r="AM39" i="19"/>
  <c r="AI39" i="19"/>
  <c r="AN38" i="19"/>
  <c r="AJ38" i="19"/>
  <c r="AF38" i="19"/>
  <c r="AK37" i="19"/>
  <c r="AG37" i="19"/>
  <c r="AL36" i="19"/>
  <c r="AH36" i="19"/>
  <c r="AM35" i="19"/>
  <c r="AI35" i="19"/>
  <c r="AN34" i="19"/>
  <c r="AJ34" i="19"/>
  <c r="AF34" i="19"/>
  <c r="AK33" i="19"/>
  <c r="AG33" i="19"/>
  <c r="AL32" i="19"/>
  <c r="AH32" i="19"/>
  <c r="AM31" i="19"/>
  <c r="AI31" i="19"/>
  <c r="AH21" i="19"/>
  <c r="AL22" i="19"/>
  <c r="AK23" i="19"/>
  <c r="AJ24" i="19"/>
  <c r="AI25" i="19"/>
  <c r="AH26" i="19"/>
  <c r="AL26" i="19"/>
  <c r="AK27" i="19"/>
  <c r="AJ28" i="19"/>
  <c r="AI29" i="19"/>
  <c r="AH30" i="19"/>
  <c r="AJ31" i="19"/>
  <c r="AH33" i="19"/>
  <c r="AF35" i="19"/>
  <c r="AM36" i="19"/>
  <c r="AK38" i="19"/>
  <c r="AI40" i="19"/>
  <c r="AG42" i="19"/>
  <c r="AN43" i="19"/>
  <c r="AL45" i="19"/>
  <c r="AJ47" i="19"/>
  <c r="AI48" i="19"/>
  <c r="AG50" i="19"/>
  <c r="AI55" i="19"/>
  <c r="AJ62" i="19"/>
  <c r="AN21" i="19"/>
  <c r="AJ21" i="19"/>
  <c r="AF22" i="19"/>
  <c r="AJ22" i="19"/>
  <c r="AN22" i="19"/>
  <c r="AI23" i="19"/>
  <c r="AM23" i="19"/>
  <c r="AH24" i="19"/>
  <c r="AL24" i="19"/>
  <c r="AG25" i="19"/>
  <c r="AK25" i="19"/>
  <c r="AF26" i="19"/>
  <c r="AJ26" i="19"/>
  <c r="AN26" i="19"/>
  <c r="AI27" i="19"/>
  <c r="AM27" i="19"/>
  <c r="AH28" i="19"/>
  <c r="AL28" i="19"/>
  <c r="AG29" i="19"/>
  <c r="AK29" i="19"/>
  <c r="AF30" i="19"/>
  <c r="AJ30" i="19"/>
  <c r="AF31" i="19"/>
  <c r="AN31" i="19"/>
  <c r="AM32" i="19"/>
  <c r="AL33" i="19"/>
  <c r="AK34" i="19"/>
  <c r="AJ35" i="19"/>
  <c r="AI36" i="19"/>
  <c r="AH37" i="19"/>
  <c r="AG38" i="19"/>
  <c r="AF39" i="19"/>
  <c r="AN39" i="19"/>
  <c r="AM40" i="19"/>
  <c r="AL41" i="19"/>
  <c r="AK42" i="19"/>
  <c r="AJ43" i="19"/>
  <c r="AI44" i="19"/>
  <c r="AH45" i="19"/>
  <c r="AG46" i="19"/>
  <c r="AF47" i="19"/>
  <c r="AN47" i="19"/>
  <c r="AM48" i="19"/>
  <c r="AL49" i="19"/>
  <c r="AN50" i="19"/>
  <c r="AL52" i="19"/>
  <c r="AJ54" i="19"/>
  <c r="AH56" i="19"/>
  <c r="AF58" i="19"/>
  <c r="AM59" i="19"/>
  <c r="AK61" i="19"/>
  <c r="AI63" i="19"/>
  <c r="AG65" i="19"/>
  <c r="AN66" i="19"/>
  <c r="AL68" i="19"/>
  <c r="AJ70" i="19"/>
  <c r="AH72" i="19"/>
  <c r="AF74" i="19"/>
  <c r="AM75" i="19"/>
  <c r="AK77" i="19"/>
  <c r="AI79" i="19"/>
  <c r="AG81" i="19"/>
  <c r="AN82" i="19"/>
  <c r="AL84" i="19"/>
  <c r="AJ86" i="19"/>
  <c r="AN61" i="19"/>
  <c r="AL63" i="19"/>
  <c r="AJ65" i="19"/>
  <c r="AH67" i="19"/>
  <c r="AF69" i="19"/>
  <c r="AM70" i="19"/>
  <c r="AK72" i="19"/>
  <c r="AI74" i="19"/>
  <c r="AG76" i="19"/>
  <c r="AN77" i="19"/>
  <c r="AL79" i="19"/>
  <c r="AJ81" i="19"/>
  <c r="AH83" i="19"/>
  <c r="AF85" i="19"/>
  <c r="AM86" i="19"/>
  <c r="AL21" i="19"/>
  <c r="AH22" i="19"/>
  <c r="AG23" i="19"/>
  <c r="AF24" i="19"/>
  <c r="AN24" i="19"/>
  <c r="AM25" i="19"/>
  <c r="AG27" i="19"/>
  <c r="AF28" i="19"/>
  <c r="AN28" i="19"/>
  <c r="AM29" i="19"/>
  <c r="AL30" i="19"/>
  <c r="AI32" i="19"/>
  <c r="AG34" i="19"/>
  <c r="AN35" i="19"/>
  <c r="AL37" i="19"/>
  <c r="AJ39" i="19"/>
  <c r="AH41" i="19"/>
  <c r="AF43" i="19"/>
  <c r="AM44" i="19"/>
  <c r="AK46" i="19"/>
  <c r="AH49" i="19"/>
  <c r="AM51" i="19"/>
  <c r="AK53" i="19"/>
  <c r="AG57" i="19"/>
  <c r="AN58" i="19"/>
  <c r="AL60" i="19"/>
  <c r="AH64" i="19"/>
  <c r="AF66" i="19"/>
  <c r="AM67" i="19"/>
  <c r="AK69" i="19"/>
  <c r="AI71" i="19"/>
  <c r="AG73" i="19"/>
  <c r="AN74" i="19"/>
  <c r="AL76" i="19"/>
  <c r="AJ78" i="19"/>
  <c r="AH80" i="19"/>
  <c r="AF82" i="19"/>
  <c r="AM83" i="19"/>
  <c r="AK85" i="19"/>
  <c r="AI87" i="19"/>
  <c r="AF21" i="19"/>
  <c r="AK21" i="19"/>
  <c r="AG21" i="19"/>
  <c r="AI22" i="19"/>
  <c r="AM22" i="19"/>
  <c r="AH23" i="19"/>
  <c r="AL23" i="19"/>
  <c r="AG24" i="19"/>
  <c r="AK24" i="19"/>
  <c r="AF25" i="19"/>
  <c r="AJ25" i="19"/>
  <c r="AN25" i="19"/>
  <c r="AI26" i="19"/>
  <c r="AM26" i="19"/>
  <c r="AH27" i="19"/>
  <c r="AL27" i="19"/>
  <c r="AG28" i="19"/>
  <c r="AK28" i="19"/>
  <c r="AF29" i="19"/>
  <c r="AJ29" i="19"/>
  <c r="AN29" i="19"/>
  <c r="AI30" i="19"/>
  <c r="AN30" i="19"/>
  <c r="AK31" i="19"/>
  <c r="AJ32" i="19"/>
  <c r="AI33" i="19"/>
  <c r="AH34" i="19"/>
  <c r="AG35" i="19"/>
  <c r="AF36" i="19"/>
  <c r="AN36" i="19"/>
  <c r="AM37" i="19"/>
  <c r="AL38" i="19"/>
  <c r="AK39" i="19"/>
  <c r="AJ40" i="19"/>
  <c r="AI41" i="19"/>
  <c r="AH42" i="19"/>
  <c r="AG43" i="19"/>
  <c r="AF44" i="19"/>
  <c r="AN44" i="19"/>
  <c r="AM45" i="19"/>
  <c r="AL46" i="19"/>
  <c r="AK47" i="19"/>
  <c r="AJ48" i="19"/>
  <c r="AI49" i="19"/>
  <c r="AI50" i="19"/>
  <c r="AG52" i="19"/>
  <c r="AN53" i="19"/>
  <c r="AL55" i="19"/>
  <c r="AJ57" i="19"/>
  <c r="AH59" i="19"/>
  <c r="AF61" i="19"/>
  <c r="AM62" i="19"/>
  <c r="AK64" i="19"/>
  <c r="AI66" i="19"/>
  <c r="AG68" i="19"/>
  <c r="AN69" i="19"/>
  <c r="AL71" i="19"/>
  <c r="AJ73" i="19"/>
  <c r="AH75" i="19"/>
  <c r="AF77" i="19"/>
  <c r="AM78" i="19"/>
  <c r="AK80" i="19"/>
  <c r="AI82" i="19"/>
  <c r="AG84" i="19"/>
  <c r="AN85" i="19"/>
  <c r="AL87" i="19"/>
</calcChain>
</file>

<file path=xl/sharedStrings.xml><?xml version="1.0" encoding="utf-8"?>
<sst xmlns="http://schemas.openxmlformats.org/spreadsheetml/2006/main" count="53" uniqueCount="51">
  <si>
    <t xml:space="preserve"> </t>
  </si>
  <si>
    <t>NR</t>
  </si>
  <si>
    <t>GF
3</t>
  </si>
  <si>
    <t>GF
4</t>
  </si>
  <si>
    <t>GF
5</t>
  </si>
  <si>
    <t>GF
6</t>
  </si>
  <si>
    <t>GF
7</t>
  </si>
  <si>
    <t>GF
8</t>
  </si>
  <si>
    <t>GF
9</t>
  </si>
  <si>
    <t>GF
10</t>
  </si>
  <si>
    <t>GF
11</t>
  </si>
  <si>
    <t>GF
12</t>
  </si>
  <si>
    <t>GF
13</t>
  </si>
  <si>
    <t>GF
14</t>
  </si>
  <si>
    <t>GF
15</t>
  </si>
  <si>
    <t>GF
16</t>
  </si>
  <si>
    <t>GF
17</t>
  </si>
  <si>
    <t>GF
18</t>
  </si>
  <si>
    <t>GF
19</t>
  </si>
  <si>
    <t>ECHELONS</t>
  </si>
  <si>
    <t>NIVEAU DE REMUNERATION</t>
  </si>
  <si>
    <t xml:space="preserve">Majoration </t>
  </si>
  <si>
    <t>32 heures individuelles</t>
  </si>
  <si>
    <t>32 heures collectifs</t>
  </si>
  <si>
    <t>35 heures</t>
  </si>
  <si>
    <t>SNB</t>
  </si>
  <si>
    <t>Votre horaire hebdomadaire :</t>
  </si>
  <si>
    <t>Votre majoration résidentielle :</t>
  </si>
  <si>
    <t>MR</t>
  </si>
  <si>
    <t>HH</t>
  </si>
  <si>
    <t>CA</t>
  </si>
  <si>
    <t>CB</t>
  </si>
  <si>
    <t>DA</t>
  </si>
  <si>
    <t>DB</t>
  </si>
  <si>
    <t>EA</t>
  </si>
  <si>
    <t>FA</t>
  </si>
  <si>
    <t>GA</t>
  </si>
  <si>
    <t>HA</t>
  </si>
  <si>
    <t>HB</t>
  </si>
  <si>
    <t>IA</t>
  </si>
  <si>
    <t>IB</t>
  </si>
  <si>
    <t>JA</t>
  </si>
  <si>
    <t>JB</t>
  </si>
  <si>
    <t>KA</t>
  </si>
  <si>
    <t>KB</t>
  </si>
  <si>
    <t>U1</t>
  </si>
  <si>
    <t>U2</t>
  </si>
  <si>
    <t>U3</t>
  </si>
  <si>
    <t>Coéfficient</t>
  </si>
  <si>
    <t>Année ancienneté</t>
  </si>
  <si>
    <t>Grille de rémunération brute au 1er juillet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</si>
</sst>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4">
    <font>
      <sz val="10"/>
      <name val="Arial"/>
    </font>
    <font>
      <sz val="10"/>
      <name val="Arial"/>
      <family val="2"/>
    </font>
    <font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18"/>
      <name val="Arial"/>
      <family val="2"/>
    </font>
    <font>
      <sz val="10"/>
      <name val="Frutiger 45"/>
      <family val="2"/>
    </font>
    <font>
      <sz val="8"/>
      <name val="Frutiger 45"/>
      <family val="2"/>
    </font>
    <font>
      <b/>
      <sz val="12"/>
      <color indexed="10"/>
      <name val="Arial"/>
      <family val="2"/>
    </font>
    <font>
      <b/>
      <sz val="10"/>
      <name val="Frutiger 45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indexed="9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color indexed="9"/>
      <name val="Frutiger 45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Frutiger 45"/>
    </font>
    <font>
      <sz val="8"/>
      <color indexed="9"/>
      <name val="Arial"/>
      <family val="2"/>
    </font>
    <font>
      <sz val="10"/>
      <color rgb="FFFFFFFF"/>
      <name val="Arial"/>
      <family val="2"/>
    </font>
    <font>
      <b/>
      <sz val="22"/>
      <color theme="0"/>
      <name val="Gadugi"/>
      <family val="2"/>
    </font>
    <font>
      <sz val="18"/>
      <color theme="0"/>
      <name val="Gadugi"/>
      <family val="2"/>
    </font>
    <font>
      <sz val="14"/>
      <color theme="0"/>
      <name val="Gadugi"/>
      <family val="2"/>
    </font>
    <font>
      <sz val="16"/>
      <name val="Gadugi"/>
      <family val="2"/>
    </font>
    <font>
      <b/>
      <sz val="16"/>
      <name val="Gadugi"/>
      <family val="2"/>
    </font>
    <font>
      <sz val="12"/>
      <name val="Arial"/>
      <family val="2"/>
    </font>
    <font>
      <sz val="10"/>
      <color theme="4" tint="-0.249977111117893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9"/>
      <color theme="4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2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0" xfId="0" applyFont="1"/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0" xfId="0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5" xfId="0" applyFill="1" applyBorder="1"/>
    <xf numFmtId="0" fontId="10" fillId="0" borderId="0" xfId="0" applyFont="1" applyFill="1" applyBorder="1" applyAlignment="1">
      <alignment horizontal="center" vertical="center"/>
    </xf>
    <xf numFmtId="10" fontId="6" fillId="0" borderId="0" xfId="1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14" fillId="0" borderId="0" xfId="0" applyFont="1"/>
    <xf numFmtId="0" fontId="15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Fill="1" applyBorder="1"/>
    <xf numFmtId="10" fontId="21" fillId="0" borderId="0" xfId="1" applyNumberFormat="1" applyFont="1" applyFill="1" applyBorder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/>
    <xf numFmtId="0" fontId="13" fillId="0" borderId="0" xfId="0" applyFont="1" applyFill="1"/>
    <xf numFmtId="0" fontId="13" fillId="0" borderId="0" xfId="0" applyFont="1" applyFill="1" applyAlignment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Fill="1"/>
    <xf numFmtId="0" fontId="16" fillId="0" borderId="0" xfId="0" applyFont="1" applyFill="1" applyAlignment="1"/>
    <xf numFmtId="0" fontId="22" fillId="0" borderId="0" xfId="0" applyFont="1"/>
    <xf numFmtId="0" fontId="14" fillId="0" borderId="0" xfId="0" applyFont="1" applyFill="1"/>
    <xf numFmtId="0" fontId="9" fillId="0" borderId="11" xfId="0" applyFont="1" applyFill="1" applyBorder="1" applyAlignment="1">
      <alignment horizontal="center" vertical="center"/>
    </xf>
    <xf numFmtId="0" fontId="14" fillId="6" borderId="0" xfId="0" applyFont="1" applyFill="1"/>
    <xf numFmtId="0" fontId="15" fillId="6" borderId="0" xfId="0" applyFont="1" applyFill="1" applyBorder="1" applyAlignment="1">
      <alignment horizontal="center" vertical="center"/>
    </xf>
    <xf numFmtId="0" fontId="22" fillId="6" borderId="0" xfId="0" applyFont="1" applyFill="1"/>
    <xf numFmtId="0" fontId="20" fillId="6" borderId="0" xfId="0" applyFont="1" applyFill="1"/>
    <xf numFmtId="0" fontId="0" fillId="6" borderId="0" xfId="0" applyFill="1"/>
    <xf numFmtId="0" fontId="22" fillId="6" borderId="0" xfId="0" applyFont="1" applyFill="1" applyBorder="1"/>
    <xf numFmtId="0" fontId="13" fillId="6" borderId="0" xfId="0" applyFont="1" applyFill="1"/>
    <xf numFmtId="0" fontId="16" fillId="6" borderId="0" xfId="0" applyFont="1" applyFill="1"/>
    <xf numFmtId="0" fontId="1" fillId="6" borderId="0" xfId="0" applyFont="1" applyFill="1"/>
    <xf numFmtId="0" fontId="17" fillId="6" borderId="0" xfId="0" applyFont="1" applyFill="1"/>
    <xf numFmtId="0" fontId="19" fillId="6" borderId="0" xfId="0" applyFont="1" applyFill="1"/>
    <xf numFmtId="0" fontId="18" fillId="6" borderId="0" xfId="0" applyFont="1" applyFill="1"/>
    <xf numFmtId="0" fontId="22" fillId="6" borderId="0" xfId="0" applyFont="1" applyFill="1" applyAlignment="1">
      <alignment horizontal="center"/>
    </xf>
    <xf numFmtId="164" fontId="22" fillId="6" borderId="0" xfId="0" applyNumberFormat="1" applyFont="1" applyFill="1"/>
    <xf numFmtId="165" fontId="22" fillId="6" borderId="0" xfId="0" applyNumberFormat="1" applyFont="1" applyFill="1" applyBorder="1"/>
    <xf numFmtId="0" fontId="23" fillId="6" borderId="0" xfId="0" applyFont="1" applyFill="1" applyAlignment="1">
      <alignment horizontal="left" vertical="center" readingOrder="1"/>
    </xf>
    <xf numFmtId="165" fontId="17" fillId="6" borderId="0" xfId="0" applyNumberFormat="1" applyFont="1" applyFill="1"/>
    <xf numFmtId="0" fontId="0" fillId="6" borderId="0" xfId="0" applyFill="1" applyAlignment="1"/>
    <xf numFmtId="0" fontId="25" fillId="6" borderId="0" xfId="0" applyFont="1" applyFill="1" applyAlignment="1">
      <alignment wrapText="1"/>
    </xf>
    <xf numFmtId="0" fontId="3" fillId="8" borderId="6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9" fontId="3" fillId="8" borderId="0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165" fontId="15" fillId="6" borderId="0" xfId="1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 vertical="center"/>
    </xf>
    <xf numFmtId="2" fontId="2" fillId="9" borderId="0" xfId="0" applyNumberFormat="1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right" vertical="center"/>
    </xf>
    <xf numFmtId="0" fontId="4" fillId="9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Fill="1"/>
    <xf numFmtId="0" fontId="0" fillId="0" borderId="31" xfId="0" applyBorder="1"/>
    <xf numFmtId="0" fontId="6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textRotation="90"/>
    </xf>
    <xf numFmtId="0" fontId="0" fillId="0" borderId="30" xfId="0" applyBorder="1"/>
    <xf numFmtId="0" fontId="7" fillId="0" borderId="32" xfId="0" applyFont="1" applyFill="1" applyBorder="1" applyAlignment="1">
      <alignment horizontal="center" vertical="center" textRotation="90"/>
    </xf>
    <xf numFmtId="0" fontId="9" fillId="0" borderId="32" xfId="0" applyFont="1" applyFill="1" applyBorder="1" applyAlignment="1">
      <alignment horizontal="center" vertical="center"/>
    </xf>
    <xf numFmtId="0" fontId="9" fillId="0" borderId="32" xfId="0" applyFont="1" applyBorder="1"/>
    <xf numFmtId="0" fontId="9" fillId="0" borderId="33" xfId="0" applyFont="1" applyFill="1" applyBorder="1" applyAlignment="1">
      <alignment horizontal="center" vertical="center"/>
    </xf>
    <xf numFmtId="0" fontId="9" fillId="0" borderId="35" xfId="0" applyFont="1" applyBorder="1"/>
    <xf numFmtId="0" fontId="9" fillId="0" borderId="36" xfId="0" applyFont="1" applyBorder="1"/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7" xfId="0" applyFont="1" applyBorder="1"/>
    <xf numFmtId="10" fontId="6" fillId="0" borderId="35" xfId="1" applyNumberFormat="1" applyFont="1" applyFill="1" applyBorder="1" applyAlignment="1">
      <alignment horizontal="center" vertical="center"/>
    </xf>
    <xf numFmtId="10" fontId="6" fillId="0" borderId="36" xfId="1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32" xfId="0" applyBorder="1"/>
    <xf numFmtId="0" fontId="30" fillId="6" borderId="0" xfId="0" applyFont="1" applyFill="1" applyAlignment="1">
      <alignment horizontal="left" vertical="center" readingOrder="1"/>
    </xf>
    <xf numFmtId="0" fontId="30" fillId="6" borderId="0" xfId="0" applyFont="1" applyFill="1"/>
    <xf numFmtId="0" fontId="31" fillId="8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8" borderId="0" xfId="0" applyFont="1" applyFill="1" applyBorder="1" applyAlignment="1">
      <alignment horizontal="center" vertical="center"/>
    </xf>
    <xf numFmtId="0" fontId="32" fillId="8" borderId="0" xfId="0" applyFont="1" applyFill="1" applyBorder="1" applyAlignment="1">
      <alignment horizontal="center" vertical="center"/>
    </xf>
    <xf numFmtId="165" fontId="33" fillId="8" borderId="0" xfId="1" applyNumberFormat="1" applyFont="1" applyFill="1" applyBorder="1" applyAlignment="1">
      <alignment horizontal="center" vertical="center"/>
    </xf>
    <xf numFmtId="0" fontId="30" fillId="6" borderId="0" xfId="0" applyFont="1" applyFill="1" applyBorder="1" applyAlignment="1" applyProtection="1">
      <alignment horizontal="center"/>
      <protection locked="0"/>
    </xf>
    <xf numFmtId="165" fontId="0" fillId="10" borderId="28" xfId="1" applyNumberFormat="1" applyFont="1" applyFill="1" applyBorder="1" applyAlignment="1" applyProtection="1">
      <alignment horizontal="center"/>
      <protection locked="0"/>
    </xf>
    <xf numFmtId="165" fontId="0" fillId="10" borderId="29" xfId="1" applyNumberFormat="1" applyFont="1" applyFill="1" applyBorder="1" applyAlignment="1" applyProtection="1">
      <alignment horizontal="center"/>
      <protection locked="0"/>
    </xf>
    <xf numFmtId="0" fontId="24" fillId="6" borderId="0" xfId="0" applyFont="1" applyFill="1" applyBorder="1" applyAlignment="1">
      <alignment horizontal="left" wrapText="1"/>
    </xf>
    <xf numFmtId="0" fontId="26" fillId="6" borderId="0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8" borderId="2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textRotation="90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90"/>
    </xf>
    <xf numFmtId="0" fontId="9" fillId="13" borderId="0" xfId="0" applyFont="1" applyFill="1" applyAlignment="1">
      <alignment horizontal="center"/>
    </xf>
    <xf numFmtId="0" fontId="0" fillId="13" borderId="0" xfId="0" applyFill="1" applyAlignment="1"/>
    <xf numFmtId="0" fontId="9" fillId="12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64" fontId="2" fillId="9" borderId="38" xfId="0" applyNumberFormat="1" applyFont="1" applyFill="1" applyBorder="1" applyAlignment="1">
      <alignment horizontal="center" vertical="center"/>
    </xf>
    <xf numFmtId="164" fontId="2" fillId="5" borderId="38" xfId="0" applyNumberFormat="1" applyFont="1" applyFill="1" applyBorder="1" applyAlignment="1">
      <alignment horizontal="center" vertical="center"/>
    </xf>
    <xf numFmtId="164" fontId="2" fillId="9" borderId="39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DC801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6605</xdr:colOff>
      <xdr:row>56</xdr:row>
      <xdr:rowOff>123933</xdr:rowOff>
    </xdr:from>
    <xdr:to>
      <xdr:col>57</xdr:col>
      <xdr:colOff>0</xdr:colOff>
      <xdr:row>59</xdr:row>
      <xdr:rowOff>88215</xdr:rowOff>
    </xdr:to>
    <xdr:sp macro="" textlink="">
      <xdr:nvSpPr>
        <xdr:cNvPr id="10501" name="AutoShape 13">
          <a:extLst>
            <a:ext uri="{FF2B5EF4-FFF2-40B4-BE49-F238E27FC236}">
              <a16:creationId xmlns:a16="http://schemas.microsoft.com/office/drawing/2014/main" id="{00000000-0008-0000-0000-000005290000}"/>
            </a:ext>
          </a:extLst>
        </xdr:cNvPr>
        <xdr:cNvSpPr>
          <a:spLocks noChangeArrowheads="1"/>
        </xdr:cNvSpPr>
      </xdr:nvSpPr>
      <xdr:spPr bwMode="auto">
        <a:xfrm>
          <a:off x="16103855" y="9553683"/>
          <a:ext cx="1084440" cy="483827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B</a:t>
          </a:r>
        </a:p>
      </xdr:txBody>
    </xdr:sp>
    <xdr:clientData/>
  </xdr:twoCellAnchor>
  <xdr:twoCellAnchor>
    <xdr:from>
      <xdr:col>36</xdr:col>
      <xdr:colOff>295275</xdr:colOff>
      <xdr:row>15</xdr:row>
      <xdr:rowOff>47625</xdr:rowOff>
    </xdr:from>
    <xdr:to>
      <xdr:col>37</xdr:col>
      <xdr:colOff>190500</xdr:colOff>
      <xdr:row>15</xdr:row>
      <xdr:rowOff>333375</xdr:rowOff>
    </xdr:to>
    <xdr:sp macro="" textlink="">
      <xdr:nvSpPr>
        <xdr:cNvPr id="10722" name="AutoShape 24">
          <a:extLst>
            <a:ext uri="{FF2B5EF4-FFF2-40B4-BE49-F238E27FC236}">
              <a16:creationId xmlns:a16="http://schemas.microsoft.com/office/drawing/2014/main" id="{00000000-0008-0000-0000-0000E2290000}"/>
            </a:ext>
          </a:extLst>
        </xdr:cNvPr>
        <xdr:cNvSpPr>
          <a:spLocks noChangeArrowheads="1"/>
        </xdr:cNvSpPr>
      </xdr:nvSpPr>
      <xdr:spPr bwMode="auto">
        <a:xfrm>
          <a:off x="15363825" y="3095625"/>
          <a:ext cx="733425" cy="285750"/>
        </a:xfrm>
        <a:prstGeom prst="notchedRightArrow">
          <a:avLst>
            <a:gd name="adj1" fmla="val 50000"/>
            <a:gd name="adj2" fmla="val 6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95250</xdr:colOff>
      <xdr:row>61</xdr:row>
      <xdr:rowOff>28575</xdr:rowOff>
    </xdr:from>
    <xdr:to>
      <xdr:col>28</xdr:col>
      <xdr:colOff>381000</xdr:colOff>
      <xdr:row>64</xdr:row>
      <xdr:rowOff>66675</xdr:rowOff>
    </xdr:to>
    <xdr:sp macro="" textlink="">
      <xdr:nvSpPr>
        <xdr:cNvPr id="10723" name="AutoShape 25">
          <a:extLst>
            <a:ext uri="{FF2B5EF4-FFF2-40B4-BE49-F238E27FC236}">
              <a16:creationId xmlns:a16="http://schemas.microsoft.com/office/drawing/2014/main" id="{00000000-0008-0000-0000-0000E3290000}"/>
            </a:ext>
          </a:extLst>
        </xdr:cNvPr>
        <xdr:cNvSpPr>
          <a:spLocks noChangeArrowheads="1"/>
        </xdr:cNvSpPr>
      </xdr:nvSpPr>
      <xdr:spPr bwMode="auto">
        <a:xfrm rot="5400000">
          <a:off x="9296400" y="11096625"/>
          <a:ext cx="552450" cy="285750"/>
        </a:xfrm>
        <a:prstGeom prst="notchedRightArrow">
          <a:avLst>
            <a:gd name="adj1" fmla="val 50000"/>
            <a:gd name="adj2" fmla="val 48333"/>
          </a:avLst>
        </a:prstGeom>
        <a:solidFill>
          <a:srgbClr val="00206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523875</xdr:colOff>
      <xdr:row>15</xdr:row>
      <xdr:rowOff>47625</xdr:rowOff>
    </xdr:from>
    <xdr:to>
      <xdr:col>34</xdr:col>
      <xdr:colOff>419100</xdr:colOff>
      <xdr:row>15</xdr:row>
      <xdr:rowOff>333375</xdr:rowOff>
    </xdr:to>
    <xdr:sp macro="" textlink="">
      <xdr:nvSpPr>
        <xdr:cNvPr id="10724" name="AutoShape 26">
          <a:extLst>
            <a:ext uri="{FF2B5EF4-FFF2-40B4-BE49-F238E27FC236}">
              <a16:creationId xmlns:a16="http://schemas.microsoft.com/office/drawing/2014/main" id="{00000000-0008-0000-0000-0000E4290000}"/>
            </a:ext>
          </a:extLst>
        </xdr:cNvPr>
        <xdr:cNvSpPr>
          <a:spLocks noChangeArrowheads="1"/>
        </xdr:cNvSpPr>
      </xdr:nvSpPr>
      <xdr:spPr bwMode="auto">
        <a:xfrm rot="10800000">
          <a:off x="13077825" y="3095625"/>
          <a:ext cx="733425" cy="285750"/>
        </a:xfrm>
        <a:prstGeom prst="notchedRightArrow">
          <a:avLst>
            <a:gd name="adj1" fmla="val 50000"/>
            <a:gd name="adj2" fmla="val 6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104775</xdr:colOff>
      <xdr:row>42</xdr:row>
      <xdr:rowOff>104775</xdr:rowOff>
    </xdr:from>
    <xdr:to>
      <xdr:col>28</xdr:col>
      <xdr:colOff>390525</xdr:colOff>
      <xdr:row>45</xdr:row>
      <xdr:rowOff>142875</xdr:rowOff>
    </xdr:to>
    <xdr:sp macro="" textlink="">
      <xdr:nvSpPr>
        <xdr:cNvPr id="10725" name="AutoShape 27">
          <a:extLst>
            <a:ext uri="{FF2B5EF4-FFF2-40B4-BE49-F238E27FC236}">
              <a16:creationId xmlns:a16="http://schemas.microsoft.com/office/drawing/2014/main" id="{00000000-0008-0000-0000-0000E5290000}"/>
            </a:ext>
          </a:extLst>
        </xdr:cNvPr>
        <xdr:cNvSpPr>
          <a:spLocks noChangeArrowheads="1"/>
        </xdr:cNvSpPr>
      </xdr:nvSpPr>
      <xdr:spPr bwMode="auto">
        <a:xfrm rot="-5359747">
          <a:off x="9305925" y="7915275"/>
          <a:ext cx="552450" cy="285750"/>
        </a:xfrm>
        <a:prstGeom prst="notchedRightArrow">
          <a:avLst>
            <a:gd name="adj1" fmla="val 50000"/>
            <a:gd name="adj2" fmla="val 48333"/>
          </a:avLst>
        </a:prstGeom>
        <a:solidFill>
          <a:srgbClr val="00206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95249</xdr:colOff>
      <xdr:row>81</xdr:row>
      <xdr:rowOff>176891</xdr:rowOff>
    </xdr:from>
    <xdr:to>
      <xdr:col>56</xdr:col>
      <xdr:colOff>325070</xdr:colOff>
      <xdr:row>85</xdr:row>
      <xdr:rowOff>153320</xdr:rowOff>
    </xdr:to>
    <xdr:sp macro="" textlink="">
      <xdr:nvSpPr>
        <xdr:cNvPr id="21" name="Rectangle à coins arrondi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5267213" y="14137820"/>
          <a:ext cx="1332000" cy="684000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CADRE</a:t>
          </a:r>
        </a:p>
      </xdr:txBody>
    </xdr:sp>
    <xdr:clientData/>
  </xdr:twoCellAnchor>
  <xdr:twoCellAnchor>
    <xdr:from>
      <xdr:col>40</xdr:col>
      <xdr:colOff>7290</xdr:colOff>
      <xdr:row>20</xdr:row>
      <xdr:rowOff>9568</xdr:rowOff>
    </xdr:from>
    <xdr:to>
      <xdr:col>41</xdr:col>
      <xdr:colOff>0</xdr:colOff>
      <xdr:row>20</xdr:row>
      <xdr:rowOff>10025</xdr:rowOff>
    </xdr:to>
    <xdr:sp macro="" textlink="">
      <xdr:nvSpPr>
        <xdr:cNvPr id="10744" name="Line 303">
          <a:extLst>
            <a:ext uri="{FF2B5EF4-FFF2-40B4-BE49-F238E27FC236}">
              <a16:creationId xmlns:a16="http://schemas.microsoft.com/office/drawing/2014/main" id="{00000000-0008-0000-0000-0000F8290000}"/>
            </a:ext>
          </a:extLst>
        </xdr:cNvPr>
        <xdr:cNvSpPr>
          <a:spLocks noChangeShapeType="1"/>
        </xdr:cNvSpPr>
      </xdr:nvSpPr>
      <xdr:spPr bwMode="auto">
        <a:xfrm flipH="1" flipV="1">
          <a:off x="19490245" y="3057568"/>
          <a:ext cx="754710" cy="45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28</xdr:col>
      <xdr:colOff>334762</xdr:colOff>
      <xdr:row>1</xdr:row>
      <xdr:rowOff>100855</xdr:rowOff>
    </xdr:from>
    <xdr:to>
      <xdr:col>30</xdr:col>
      <xdr:colOff>361690</xdr:colOff>
      <xdr:row>11</xdr:row>
      <xdr:rowOff>139274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18" y="257737"/>
          <a:ext cx="1057869" cy="1607243"/>
        </a:xfrm>
        <a:prstGeom prst="rect">
          <a:avLst/>
        </a:prstGeom>
      </xdr:spPr>
    </xdr:pic>
    <xdr:clientData/>
  </xdr:twoCellAnchor>
  <xdr:twoCellAnchor>
    <xdr:from>
      <xdr:col>42</xdr:col>
      <xdr:colOff>1828</xdr:colOff>
      <xdr:row>18</xdr:row>
      <xdr:rowOff>120290</xdr:rowOff>
    </xdr:from>
    <xdr:to>
      <xdr:col>47</xdr:col>
      <xdr:colOff>1</xdr:colOff>
      <xdr:row>21</xdr:row>
      <xdr:rowOff>48370</xdr:rowOff>
    </xdr:to>
    <xdr:sp macro="" textlink="">
      <xdr:nvSpPr>
        <xdr:cNvPr id="73" name="AutoShape 1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11734896" y="2986449"/>
          <a:ext cx="1816582" cy="447626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H</a:t>
          </a:r>
        </a:p>
      </xdr:txBody>
    </xdr:sp>
    <xdr:clientData/>
  </xdr:twoCellAnchor>
  <xdr:twoCellAnchor>
    <xdr:from>
      <xdr:col>49</xdr:col>
      <xdr:colOff>16236</xdr:colOff>
      <xdr:row>36</xdr:row>
      <xdr:rowOff>120794</xdr:rowOff>
    </xdr:from>
    <xdr:to>
      <xdr:col>52</xdr:col>
      <xdr:colOff>8659</xdr:colOff>
      <xdr:row>39</xdr:row>
      <xdr:rowOff>51523</xdr:rowOff>
    </xdr:to>
    <xdr:sp macro="" textlink="">
      <xdr:nvSpPr>
        <xdr:cNvPr id="74" name="AutoShape 1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14295077" y="6086908"/>
          <a:ext cx="1083468" cy="450274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E</a:t>
          </a:r>
        </a:p>
      </xdr:txBody>
    </xdr:sp>
    <xdr:clientData/>
  </xdr:twoCellAnchor>
  <xdr:twoCellAnchor>
    <xdr:from>
      <xdr:col>46</xdr:col>
      <xdr:colOff>5960</xdr:colOff>
      <xdr:row>24</xdr:row>
      <xdr:rowOff>116761</xdr:rowOff>
    </xdr:from>
    <xdr:to>
      <xdr:col>49</xdr:col>
      <xdr:colOff>8659</xdr:colOff>
      <xdr:row>27</xdr:row>
      <xdr:rowOff>47488</xdr:rowOff>
    </xdr:to>
    <xdr:sp macro="" textlink="">
      <xdr:nvSpPr>
        <xdr:cNvPr id="75" name="AutoShape 1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13193755" y="4004693"/>
          <a:ext cx="1093745" cy="450272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G</a:t>
          </a:r>
        </a:p>
      </xdr:txBody>
    </xdr:sp>
    <xdr:clientData/>
  </xdr:twoCellAnchor>
  <xdr:twoCellAnchor>
    <xdr:from>
      <xdr:col>48</xdr:col>
      <xdr:colOff>21865</xdr:colOff>
      <xdr:row>32</xdr:row>
      <xdr:rowOff>114949</xdr:rowOff>
    </xdr:from>
    <xdr:to>
      <xdr:col>50</xdr:col>
      <xdr:colOff>355022</xdr:colOff>
      <xdr:row>35</xdr:row>
      <xdr:rowOff>45674</xdr:rowOff>
    </xdr:to>
    <xdr:sp macro="" textlink="">
      <xdr:nvSpPr>
        <xdr:cNvPr id="76" name="AutoShape 1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13937024" y="5388335"/>
          <a:ext cx="1060521" cy="450271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F</a:t>
          </a:r>
        </a:p>
      </xdr:txBody>
    </xdr:sp>
    <xdr:clientData/>
  </xdr:twoCellAnchor>
  <xdr:twoCellAnchor>
    <xdr:from>
      <xdr:col>50</xdr:col>
      <xdr:colOff>15802</xdr:colOff>
      <xdr:row>40</xdr:row>
      <xdr:rowOff>135947</xdr:rowOff>
    </xdr:from>
    <xdr:to>
      <xdr:col>52</xdr:col>
      <xdr:colOff>346364</xdr:colOff>
      <xdr:row>43</xdr:row>
      <xdr:rowOff>66674</xdr:rowOff>
    </xdr:to>
    <xdr:sp macro="" textlink="">
      <xdr:nvSpPr>
        <xdr:cNvPr id="77" name="AutoShape 1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14658325" y="6794788"/>
          <a:ext cx="1057925" cy="450272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D</a:t>
          </a:r>
        </a:p>
      </xdr:txBody>
    </xdr:sp>
    <xdr:clientData/>
  </xdr:twoCellAnchor>
  <xdr:twoCellAnchor>
    <xdr:from>
      <xdr:col>52</xdr:col>
      <xdr:colOff>16235</xdr:colOff>
      <xdr:row>48</xdr:row>
      <xdr:rowOff>139196</xdr:rowOff>
    </xdr:from>
    <xdr:to>
      <xdr:col>55</xdr:col>
      <xdr:colOff>25977</xdr:colOff>
      <xdr:row>51</xdr:row>
      <xdr:rowOff>69922</xdr:rowOff>
    </xdr:to>
    <xdr:sp macro="" textlink="">
      <xdr:nvSpPr>
        <xdr:cNvPr id="78" name="AutoShape 1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15386121" y="8183491"/>
          <a:ext cx="1100788" cy="450272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C</a:t>
          </a:r>
        </a:p>
      </xdr:txBody>
    </xdr:sp>
    <xdr:clientData/>
  </xdr:twoCellAnchor>
  <xdr:twoCellAnchor>
    <xdr:from>
      <xdr:col>40</xdr:col>
      <xdr:colOff>15037</xdr:colOff>
      <xdr:row>25</xdr:row>
      <xdr:rowOff>165433</xdr:rowOff>
    </xdr:from>
    <xdr:to>
      <xdr:col>45</xdr:col>
      <xdr:colOff>350920</xdr:colOff>
      <xdr:row>26</xdr:row>
      <xdr:rowOff>5013</xdr:rowOff>
    </xdr:to>
    <xdr:sp macro="" textlink="">
      <xdr:nvSpPr>
        <xdr:cNvPr id="85" name="Line 30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 flipH="1" flipV="1">
          <a:off x="19497992" y="4062024"/>
          <a:ext cx="2188928" cy="1276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10025</xdr:colOff>
      <xdr:row>34</xdr:row>
      <xdr:rowOff>0</xdr:rowOff>
    </xdr:from>
    <xdr:to>
      <xdr:col>48</xdr:col>
      <xdr:colOff>5010</xdr:colOff>
      <xdr:row>34</xdr:row>
      <xdr:rowOff>10026</xdr:rowOff>
    </xdr:to>
    <xdr:sp macro="" textlink="">
      <xdr:nvSpPr>
        <xdr:cNvPr id="86" name="Line 3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 flipH="1">
          <a:off x="19492980" y="5455227"/>
          <a:ext cx="2939075" cy="100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42</xdr:row>
      <xdr:rowOff>15040</xdr:rowOff>
    </xdr:from>
    <xdr:to>
      <xdr:col>50</xdr:col>
      <xdr:colOff>5010</xdr:colOff>
      <xdr:row>42</xdr:row>
      <xdr:rowOff>20052</xdr:rowOff>
    </xdr:to>
    <xdr:sp macro="" textlink="">
      <xdr:nvSpPr>
        <xdr:cNvPr id="87" name="Line 30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 flipH="1">
          <a:off x="19477029" y="6855722"/>
          <a:ext cx="3682390" cy="501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5013</xdr:colOff>
      <xdr:row>50</xdr:row>
      <xdr:rowOff>5013</xdr:rowOff>
    </xdr:from>
    <xdr:to>
      <xdr:col>52</xdr:col>
      <xdr:colOff>10024</xdr:colOff>
      <xdr:row>50</xdr:row>
      <xdr:rowOff>20053</xdr:rowOff>
    </xdr:to>
    <xdr:sp macro="" textlink="">
      <xdr:nvSpPr>
        <xdr:cNvPr id="88" name="Line 3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 flipH="1" flipV="1">
          <a:off x="19487968" y="8231149"/>
          <a:ext cx="4403829" cy="150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57</xdr:row>
      <xdr:rowOff>160420</xdr:rowOff>
    </xdr:from>
    <xdr:to>
      <xdr:col>53</xdr:col>
      <xdr:colOff>345905</xdr:colOff>
      <xdr:row>57</xdr:row>
      <xdr:rowOff>170447</xdr:rowOff>
    </xdr:to>
    <xdr:sp macro="" textlink="">
      <xdr:nvSpPr>
        <xdr:cNvPr id="89" name="Line 30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 flipH="1" flipV="1">
          <a:off x="19482043" y="9598829"/>
          <a:ext cx="5109317" cy="1002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675</xdr:colOff>
      <xdr:row>23</xdr:row>
      <xdr:rowOff>170079</xdr:rowOff>
    </xdr:from>
    <xdr:to>
      <xdr:col>43</xdr:col>
      <xdr:colOff>357769</xdr:colOff>
      <xdr:row>24</xdr:row>
      <xdr:rowOff>0</xdr:rowOff>
    </xdr:to>
    <xdr:sp macro="" textlink="">
      <xdr:nvSpPr>
        <xdr:cNvPr id="90" name="Line 3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 flipH="1" flipV="1">
          <a:off x="19483630" y="3720306"/>
          <a:ext cx="1482775" cy="310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1097</xdr:colOff>
      <xdr:row>21</xdr:row>
      <xdr:rowOff>179372</xdr:rowOff>
    </xdr:from>
    <xdr:to>
      <xdr:col>43</xdr:col>
      <xdr:colOff>4647</xdr:colOff>
      <xdr:row>22</xdr:row>
      <xdr:rowOff>4646</xdr:rowOff>
    </xdr:to>
    <xdr:sp macro="" textlink="">
      <xdr:nvSpPr>
        <xdr:cNvPr id="91" name="Line 30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 flipH="1" flipV="1">
          <a:off x="19484052" y="3400554"/>
          <a:ext cx="1129231" cy="1577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29</xdr:row>
      <xdr:rowOff>162621</xdr:rowOff>
    </xdr:from>
    <xdr:to>
      <xdr:col>46</xdr:col>
      <xdr:colOff>350921</xdr:colOff>
      <xdr:row>30</xdr:row>
      <xdr:rowOff>365</xdr:rowOff>
    </xdr:to>
    <xdr:sp macro="" textlink="">
      <xdr:nvSpPr>
        <xdr:cNvPr id="92" name="Line 3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 flipH="1" flipV="1">
          <a:off x="19477886" y="4751939"/>
          <a:ext cx="2572717" cy="109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38</xdr:row>
      <xdr:rowOff>9293</xdr:rowOff>
    </xdr:from>
    <xdr:to>
      <xdr:col>48</xdr:col>
      <xdr:colOff>362414</xdr:colOff>
      <xdr:row>38</xdr:row>
      <xdr:rowOff>10759</xdr:rowOff>
    </xdr:to>
    <xdr:sp macro="" textlink="">
      <xdr:nvSpPr>
        <xdr:cNvPr id="93" name="Line 30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 flipH="1">
          <a:off x="19481675" y="6157248"/>
          <a:ext cx="3307784" cy="146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45</xdr:row>
      <xdr:rowOff>167635</xdr:rowOff>
    </xdr:from>
    <xdr:to>
      <xdr:col>51</xdr:col>
      <xdr:colOff>9293</xdr:colOff>
      <xdr:row>46</xdr:row>
      <xdr:rowOff>4646</xdr:rowOff>
    </xdr:to>
    <xdr:sp macro="" textlink="">
      <xdr:nvSpPr>
        <xdr:cNvPr id="94" name="Line 3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 flipH="1" flipV="1">
          <a:off x="19482899" y="7527862"/>
          <a:ext cx="4044485" cy="1019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17739</xdr:colOff>
      <xdr:row>53</xdr:row>
      <xdr:rowOff>161192</xdr:rowOff>
    </xdr:from>
    <xdr:to>
      <xdr:col>53</xdr:col>
      <xdr:colOff>0</xdr:colOff>
      <xdr:row>53</xdr:row>
      <xdr:rowOff>167746</xdr:rowOff>
    </xdr:to>
    <xdr:sp macro="" textlink="">
      <xdr:nvSpPr>
        <xdr:cNvPr id="95" name="Line 3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 flipH="1">
          <a:off x="19500694" y="8906874"/>
          <a:ext cx="4744761" cy="655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7327</xdr:colOff>
      <xdr:row>62</xdr:row>
      <xdr:rowOff>9253</xdr:rowOff>
    </xdr:from>
    <xdr:to>
      <xdr:col>55</xdr:col>
      <xdr:colOff>1540</xdr:colOff>
      <xdr:row>62</xdr:row>
      <xdr:rowOff>14652</xdr:rowOff>
    </xdr:to>
    <xdr:sp macro="" textlink="">
      <xdr:nvSpPr>
        <xdr:cNvPr id="96" name="Line 3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 flipH="1">
          <a:off x="19490282" y="10313571"/>
          <a:ext cx="5484076" cy="539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14654</xdr:colOff>
      <xdr:row>65</xdr:row>
      <xdr:rowOff>139212</xdr:rowOff>
    </xdr:from>
    <xdr:to>
      <xdr:col>56</xdr:col>
      <xdr:colOff>1541</xdr:colOff>
      <xdr:row>65</xdr:row>
      <xdr:rowOff>163119</xdr:rowOff>
    </xdr:to>
    <xdr:sp macro="" textlink="">
      <xdr:nvSpPr>
        <xdr:cNvPr id="97" name="Line 30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H="1" flipV="1">
          <a:off x="19497609" y="10963076"/>
          <a:ext cx="5840432" cy="2390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73</xdr:row>
      <xdr:rowOff>131885</xdr:rowOff>
    </xdr:from>
    <xdr:to>
      <xdr:col>57</xdr:col>
      <xdr:colOff>345905</xdr:colOff>
      <xdr:row>74</xdr:row>
      <xdr:rowOff>1926</xdr:rowOff>
    </xdr:to>
    <xdr:sp macro="" textlink="">
      <xdr:nvSpPr>
        <xdr:cNvPr id="98" name="Line 3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 flipH="1" flipV="1">
          <a:off x="19482955" y="12341203"/>
          <a:ext cx="6563132" cy="4322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69</xdr:row>
      <xdr:rowOff>146539</xdr:rowOff>
    </xdr:from>
    <xdr:to>
      <xdr:col>56</xdr:col>
      <xdr:colOff>351693</xdr:colOff>
      <xdr:row>70</xdr:row>
      <xdr:rowOff>7327</xdr:rowOff>
    </xdr:to>
    <xdr:sp macro="" textlink="">
      <xdr:nvSpPr>
        <xdr:cNvPr id="99" name="Line 30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 flipH="1" flipV="1">
          <a:off x="19478957" y="11663130"/>
          <a:ext cx="6209236" cy="3397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261255</xdr:colOff>
      <xdr:row>58</xdr:row>
      <xdr:rowOff>43541</xdr:rowOff>
    </xdr:from>
    <xdr:to>
      <xdr:col>50</xdr:col>
      <xdr:colOff>123683</xdr:colOff>
      <xdr:row>62</xdr:row>
      <xdr:rowOff>19970</xdr:rowOff>
    </xdr:to>
    <xdr:sp macro="" textlink="">
      <xdr:nvSpPr>
        <xdr:cNvPr id="100" name="Rectangle à coins arrondis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12861469" y="9935934"/>
          <a:ext cx="1332000" cy="684000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MAITRISE</a:t>
          </a:r>
        </a:p>
      </xdr:txBody>
    </xdr:sp>
    <xdr:clientData/>
  </xdr:twoCellAnchor>
  <xdr:twoCellAnchor>
    <xdr:from>
      <xdr:col>42</xdr:col>
      <xdr:colOff>59869</xdr:colOff>
      <xdr:row>42</xdr:row>
      <xdr:rowOff>136072</xdr:rowOff>
    </xdr:from>
    <xdr:to>
      <xdr:col>45</xdr:col>
      <xdr:colOff>285751</xdr:colOff>
      <xdr:row>46</xdr:row>
      <xdr:rowOff>112635</xdr:rowOff>
    </xdr:to>
    <xdr:sp macro="" textlink="">
      <xdr:nvSpPr>
        <xdr:cNvPr id="101" name="Rectangle à coins arrondis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11190512" y="7198179"/>
          <a:ext cx="1328060" cy="684135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EXECUTION</a:t>
          </a:r>
        </a:p>
      </xdr:txBody>
    </xdr:sp>
    <xdr:clientData/>
  </xdr:twoCellAnchor>
  <xdr:twoCellAnchor>
    <xdr:from>
      <xdr:col>55</xdr:col>
      <xdr:colOff>363681</xdr:colOff>
      <xdr:row>64</xdr:row>
      <xdr:rowOff>112568</xdr:rowOff>
    </xdr:from>
    <xdr:to>
      <xdr:col>59</xdr:col>
      <xdr:colOff>8659</xdr:colOff>
      <xdr:row>67</xdr:row>
      <xdr:rowOff>76850</xdr:rowOff>
    </xdr:to>
    <xdr:sp macro="" textlink="">
      <xdr:nvSpPr>
        <xdr:cNvPr id="35" name="AutoShape 13">
          <a:extLst>
            <a:ext uri="{FF2B5EF4-FFF2-40B4-BE49-F238E27FC236}">
              <a16:creationId xmlns:a16="http://schemas.microsoft.com/office/drawing/2014/main" id="{472C5907-1396-42A2-BE13-2AB025C68C39}"/>
            </a:ext>
          </a:extLst>
        </xdr:cNvPr>
        <xdr:cNvSpPr>
          <a:spLocks noChangeArrowheads="1"/>
        </xdr:cNvSpPr>
      </xdr:nvSpPr>
      <xdr:spPr bwMode="auto">
        <a:xfrm>
          <a:off x="16824613" y="10927773"/>
          <a:ext cx="1099705" cy="483827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BH102"/>
  <sheetViews>
    <sheetView showGridLines="0" showRowColHeaders="0" tabSelected="1" topLeftCell="AB1" zoomScaleNormal="100" workbookViewId="0">
      <pane ySplit="20" topLeftCell="A21" activePane="bottomLeft" state="frozen"/>
      <selection activeCell="AB1" sqref="AB1"/>
      <selection pane="bottomLeft" activeCell="AJ12" sqref="AJ12:AK12"/>
    </sheetView>
  </sheetViews>
  <sheetFormatPr baseColWidth="10" defaultColWidth="11.42578125" defaultRowHeight="12.75"/>
  <cols>
    <col min="1" max="1" width="1.85546875" hidden="1" customWidth="1"/>
    <col min="2" max="2" width="4" hidden="1" customWidth="1"/>
    <col min="3" max="3" width="5.42578125" hidden="1" customWidth="1"/>
    <col min="4" max="4" width="17" hidden="1" customWidth="1"/>
    <col min="5" max="5" width="2" style="7" hidden="1" customWidth="1"/>
    <col min="6" max="6" width="10.42578125" style="7" hidden="1" customWidth="1"/>
    <col min="7" max="10" width="6.140625" style="7" hidden="1" customWidth="1"/>
    <col min="11" max="22" width="6.140625" hidden="1" customWidth="1"/>
    <col min="23" max="26" width="5.7109375" hidden="1" customWidth="1"/>
    <col min="27" max="27" width="4.28515625" hidden="1" customWidth="1"/>
    <col min="28" max="28" width="0.5703125" style="7" customWidth="1"/>
    <col min="29" max="30" width="7.7109375" customWidth="1"/>
    <col min="31" max="31" width="9.7109375" style="127" customWidth="1"/>
    <col min="32" max="40" width="12.5703125" customWidth="1"/>
    <col min="41" max="41" width="8.7109375" customWidth="1"/>
    <col min="42" max="42" width="11" customWidth="1"/>
    <col min="43" max="59" width="5.42578125" customWidth="1"/>
    <col min="62" max="62" width="23.28515625" customWidth="1"/>
  </cols>
  <sheetData>
    <row r="1" spans="1:41" s="60" customFormat="1">
      <c r="A1" s="56"/>
      <c r="D1" s="58" t="s">
        <v>22</v>
      </c>
      <c r="E1" s="57">
        <v>1</v>
      </c>
      <c r="F1" s="57">
        <f>33/35</f>
        <v>0.94285714285714284</v>
      </c>
      <c r="G1" s="59"/>
      <c r="H1" s="59"/>
      <c r="I1" s="59"/>
      <c r="J1" s="59"/>
      <c r="K1" s="59"/>
      <c r="L1" s="59"/>
      <c r="AE1" s="125"/>
    </row>
    <row r="2" spans="1:41" s="60" customFormat="1">
      <c r="A2" s="56"/>
      <c r="D2" s="61" t="s">
        <v>23</v>
      </c>
      <c r="E2" s="57">
        <v>2</v>
      </c>
      <c r="F2" s="57">
        <f>34/35</f>
        <v>0.97142857142857142</v>
      </c>
      <c r="G2" s="59"/>
      <c r="H2" s="59"/>
      <c r="I2" s="59"/>
      <c r="J2" s="59"/>
      <c r="K2" s="59"/>
      <c r="L2" s="59"/>
      <c r="AE2" s="125"/>
    </row>
    <row r="3" spans="1:41" s="60" customFormat="1">
      <c r="A3" s="58"/>
      <c r="D3" s="57" t="s">
        <v>24</v>
      </c>
      <c r="E3" s="57">
        <v>3</v>
      </c>
      <c r="F3" s="57">
        <v>1</v>
      </c>
      <c r="G3" s="63"/>
      <c r="H3" s="63"/>
      <c r="I3" s="63"/>
      <c r="J3" s="63"/>
      <c r="K3" s="59"/>
      <c r="L3" s="59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E3" s="125"/>
    </row>
    <row r="4" spans="1:41" s="60" customFormat="1" ht="12.75" customHeight="1">
      <c r="A4" s="65"/>
      <c r="B4" s="57" t="s">
        <v>28</v>
      </c>
      <c r="C4" s="82">
        <f>MajorationResidentielle</f>
        <v>0.25</v>
      </c>
      <c r="D4" s="72">
        <v>0.24</v>
      </c>
      <c r="E4" s="58"/>
      <c r="F4" s="58"/>
      <c r="G4" s="63"/>
      <c r="H4" s="63"/>
      <c r="I4" s="63"/>
      <c r="J4" s="63"/>
      <c r="K4" s="59"/>
      <c r="L4" s="59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E4" s="125"/>
      <c r="AF4" s="134" t="s">
        <v>50</v>
      </c>
      <c r="AG4" s="134"/>
      <c r="AH4" s="134"/>
      <c r="AI4" s="134"/>
      <c r="AJ4" s="134"/>
      <c r="AK4" s="134"/>
      <c r="AL4" s="134"/>
      <c r="AM4" s="134"/>
      <c r="AN4" s="74"/>
    </row>
    <row r="5" spans="1:41" s="60" customFormat="1" ht="12.75" customHeight="1">
      <c r="A5" s="65"/>
      <c r="B5" s="68" t="s">
        <v>25</v>
      </c>
      <c r="C5" s="69">
        <v>503.72</v>
      </c>
      <c r="D5" s="72">
        <v>0.245</v>
      </c>
      <c r="E5" s="58"/>
      <c r="F5" s="58"/>
      <c r="G5" s="63"/>
      <c r="H5" s="63"/>
      <c r="I5" s="63"/>
      <c r="J5" s="63"/>
      <c r="K5" s="59"/>
      <c r="L5" s="59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E5" s="125"/>
      <c r="AF5" s="134"/>
      <c r="AG5" s="134"/>
      <c r="AH5" s="134"/>
      <c r="AI5" s="134"/>
      <c r="AJ5" s="134"/>
      <c r="AK5" s="134"/>
      <c r="AL5" s="134"/>
      <c r="AM5" s="134"/>
      <c r="AN5" s="74"/>
    </row>
    <row r="6" spans="1:41" s="60" customFormat="1" ht="12.75" customHeight="1">
      <c r="A6" s="65"/>
      <c r="B6" s="83" t="s">
        <v>29</v>
      </c>
      <c r="C6" s="57">
        <f>VLOOKUP(HoraireHebdo,$D$1:$F$3,3,FALSE)</f>
        <v>1</v>
      </c>
      <c r="D6" s="72">
        <v>0.25</v>
      </c>
      <c r="E6" s="65"/>
      <c r="F6" s="65"/>
      <c r="G6" s="66"/>
      <c r="H6" s="66"/>
      <c r="I6" s="66"/>
      <c r="J6" s="66"/>
      <c r="K6" s="67"/>
      <c r="L6" s="67"/>
      <c r="M6" s="67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E6" s="125"/>
      <c r="AF6" s="134"/>
      <c r="AG6" s="134"/>
      <c r="AH6" s="134"/>
      <c r="AI6" s="134"/>
      <c r="AJ6" s="134"/>
      <c r="AK6" s="134"/>
      <c r="AL6" s="134"/>
      <c r="AM6" s="134"/>
      <c r="AN6" s="74"/>
    </row>
    <row r="7" spans="1:41" s="60" customFormat="1" ht="12.75" customHeight="1">
      <c r="A7" s="58"/>
      <c r="B7" s="58"/>
      <c r="C7" s="58"/>
      <c r="D7" s="58"/>
      <c r="E7" s="65"/>
      <c r="F7" s="65"/>
      <c r="G7" s="66"/>
      <c r="H7" s="66"/>
      <c r="I7" s="66"/>
      <c r="J7" s="66"/>
      <c r="K7" s="67"/>
      <c r="L7" s="67"/>
      <c r="M7" s="67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E7" s="125"/>
      <c r="AF7" s="135" t="str">
        <f>"pour un agent travaillant à "&amp;HoraireHebdo &amp; " bénéficiant d'une majoration résidentielle de "&amp;ROUND(MajorationResidentielle*100,1)&amp;"%"</f>
        <v>pour un agent travaillant à 35 heures bénéficiant d'une majoration résidentielle de 25%</v>
      </c>
      <c r="AG7" s="135"/>
      <c r="AH7" s="135"/>
      <c r="AI7" s="135"/>
      <c r="AJ7" s="135"/>
      <c r="AK7" s="135"/>
      <c r="AL7" s="135"/>
      <c r="AM7" s="135"/>
      <c r="AN7" s="135"/>
      <c r="AO7" s="135"/>
    </row>
    <row r="8" spans="1:41" s="60" customFormat="1" ht="12.75" customHeight="1">
      <c r="A8" s="58"/>
      <c r="B8" s="58"/>
      <c r="C8" s="58"/>
      <c r="D8" s="58"/>
      <c r="E8" s="65"/>
      <c r="F8" s="65"/>
      <c r="G8" s="66"/>
      <c r="H8" s="66"/>
      <c r="I8" s="66"/>
      <c r="J8" s="59"/>
      <c r="K8" s="59"/>
      <c r="L8" s="59"/>
      <c r="M8" s="67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E8" s="125"/>
      <c r="AF8" s="135"/>
      <c r="AG8" s="135"/>
      <c r="AH8" s="135"/>
      <c r="AI8" s="135"/>
      <c r="AJ8" s="135"/>
      <c r="AK8" s="135"/>
      <c r="AL8" s="135"/>
      <c r="AM8" s="135"/>
      <c r="AN8" s="135"/>
      <c r="AO8" s="135"/>
    </row>
    <row r="9" spans="1:41" s="60" customFormat="1" ht="12.75" customHeight="1">
      <c r="A9" s="58"/>
      <c r="D9" s="58"/>
      <c r="E9" s="65"/>
      <c r="F9" s="65"/>
      <c r="G9" s="66"/>
      <c r="H9" s="66"/>
      <c r="I9" s="66"/>
      <c r="J9" s="59"/>
      <c r="K9" s="59"/>
      <c r="L9" s="59"/>
      <c r="M9" s="67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E9" s="125"/>
      <c r="AF9" s="135"/>
      <c r="AG9" s="135"/>
      <c r="AH9" s="135"/>
      <c r="AI9" s="135"/>
      <c r="AJ9" s="135"/>
      <c r="AK9" s="135"/>
      <c r="AL9" s="135"/>
      <c r="AM9" s="135"/>
      <c r="AN9" s="135"/>
      <c r="AO9" s="135"/>
    </row>
    <row r="10" spans="1:41" s="60" customFormat="1" ht="12.75" customHeight="1">
      <c r="A10" s="58"/>
      <c r="D10" s="58"/>
      <c r="E10" s="58"/>
      <c r="F10" s="58"/>
      <c r="G10" s="63"/>
      <c r="H10" s="66"/>
      <c r="I10" s="66"/>
      <c r="J10" s="59"/>
      <c r="K10" s="59"/>
      <c r="L10" s="59"/>
      <c r="M10" s="67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E10" s="12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</row>
    <row r="11" spans="1:41" s="60" customFormat="1">
      <c r="A11" s="58"/>
      <c r="D11" s="58"/>
      <c r="E11" s="58"/>
      <c r="F11" s="58"/>
      <c r="G11" s="63"/>
      <c r="H11" s="66"/>
      <c r="I11" s="66"/>
      <c r="J11" s="59"/>
      <c r="K11" s="59"/>
      <c r="L11" s="59"/>
      <c r="M11" s="67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E11" s="125"/>
      <c r="AG11" s="122" t="s">
        <v>26</v>
      </c>
      <c r="AH11" s="123"/>
      <c r="AJ11" s="71" t="s">
        <v>27</v>
      </c>
    </row>
    <row r="12" spans="1:41" s="60" customFormat="1">
      <c r="A12" s="58"/>
      <c r="B12" s="58"/>
      <c r="C12" s="58"/>
      <c r="D12" s="58"/>
      <c r="E12" s="58"/>
      <c r="F12" s="58"/>
      <c r="G12" s="63"/>
      <c r="H12" s="66"/>
      <c r="I12" s="66"/>
      <c r="J12" s="66"/>
      <c r="K12" s="67"/>
      <c r="L12" s="67"/>
      <c r="M12" s="67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E12" s="125"/>
      <c r="AF12" s="73"/>
      <c r="AG12" s="131" t="s">
        <v>24</v>
      </c>
      <c r="AH12" s="131"/>
      <c r="AI12" s="73"/>
      <c r="AJ12" s="132">
        <v>0.25</v>
      </c>
      <c r="AK12" s="133"/>
      <c r="AL12" s="73"/>
      <c r="AM12" s="73"/>
    </row>
    <row r="13" spans="1:41" s="60" customFormat="1">
      <c r="A13" s="58"/>
      <c r="B13" s="57"/>
      <c r="C13" s="70"/>
      <c r="D13" s="57"/>
      <c r="E13" s="56"/>
      <c r="F13" s="56"/>
      <c r="G13" s="62"/>
      <c r="H13" s="63"/>
      <c r="I13" s="66"/>
      <c r="J13" s="66"/>
      <c r="K13" s="67"/>
      <c r="L13" s="67"/>
      <c r="M13" s="67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E13" s="125"/>
    </row>
    <row r="14" spans="1:41">
      <c r="A14" s="53"/>
      <c r="B14" s="33"/>
      <c r="C14" s="44"/>
      <c r="D14" s="33"/>
      <c r="E14" s="54"/>
      <c r="F14" s="54"/>
      <c r="G14" s="46"/>
      <c r="H14" s="14"/>
      <c r="I14" s="51"/>
      <c r="J14" s="51"/>
      <c r="K14" s="45"/>
      <c r="L14" s="45"/>
      <c r="M14" s="40"/>
      <c r="N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C14" s="31"/>
      <c r="AD14" s="14"/>
      <c r="AE14" s="140"/>
      <c r="AF14" s="140"/>
      <c r="AG14" s="31"/>
      <c r="AH14" s="31"/>
      <c r="AI14" s="31"/>
    </row>
    <row r="15" spans="1:41" ht="13.5" thickBot="1">
      <c r="A15" s="50"/>
      <c r="B15" s="50"/>
      <c r="C15" s="50"/>
      <c r="D15" s="50"/>
      <c r="E15" s="51"/>
      <c r="F15" s="51"/>
      <c r="G15" s="51"/>
      <c r="H15" s="51"/>
      <c r="I15" s="52"/>
      <c r="J15" s="52"/>
      <c r="K15" s="14"/>
      <c r="L15" s="41"/>
      <c r="M15" s="14"/>
      <c r="N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C15" s="6" t="str">
        <f>"Salaire National de Base au 01/01/2018 : "&amp;$C$5&amp; " €"</f>
        <v>Salaire National de Base au 01/01/2018 : 503,72 €</v>
      </c>
      <c r="AD15" s="3"/>
      <c r="AE15" s="126"/>
      <c r="AG15" s="3"/>
      <c r="AH15" s="3"/>
      <c r="AI15" s="3"/>
      <c r="AJ15" s="3"/>
      <c r="AK15" s="3"/>
      <c r="AL15" s="3"/>
      <c r="AM15" s="3"/>
      <c r="AN15" s="3"/>
    </row>
    <row r="16" spans="1:41" ht="18">
      <c r="D16" s="40"/>
      <c r="E16" s="46"/>
      <c r="F16" s="46"/>
      <c r="G16" s="46"/>
      <c r="H16" s="46"/>
      <c r="I16" s="47"/>
      <c r="J16" s="47"/>
      <c r="K16" s="14"/>
      <c r="L16" s="41"/>
      <c r="M16" s="14"/>
      <c r="N16" s="14"/>
      <c r="O16" s="40"/>
      <c r="P16" s="43"/>
      <c r="Q16" s="38"/>
      <c r="R16" s="39"/>
      <c r="S16" s="14"/>
      <c r="T16" s="14"/>
      <c r="U16" s="14"/>
      <c r="V16" s="14"/>
      <c r="W16" s="14"/>
      <c r="X16" s="14"/>
      <c r="Y16" s="14"/>
      <c r="Z16" s="14"/>
      <c r="AA16" s="14"/>
      <c r="AC16" s="75"/>
      <c r="AD16" s="76"/>
      <c r="AE16" s="77"/>
      <c r="AF16" s="141" t="s">
        <v>19</v>
      </c>
      <c r="AG16" s="141"/>
      <c r="AH16" s="141"/>
      <c r="AI16" s="141"/>
      <c r="AJ16" s="141"/>
      <c r="AK16" s="141"/>
      <c r="AL16" s="141"/>
      <c r="AM16" s="141"/>
      <c r="AN16" s="141"/>
    </row>
    <row r="17" spans="4:60" ht="15">
      <c r="D17" s="40"/>
      <c r="E17" s="46"/>
      <c r="F17" s="46"/>
      <c r="G17" s="46"/>
      <c r="H17" s="46"/>
      <c r="I17" s="47"/>
      <c r="J17" s="47"/>
      <c r="R17" s="40"/>
      <c r="S17" s="40"/>
      <c r="T17" s="14"/>
      <c r="U17" s="14"/>
      <c r="V17" s="14"/>
      <c r="W17" s="14"/>
      <c r="X17" s="14"/>
      <c r="Y17" s="14"/>
      <c r="Z17" s="14"/>
      <c r="AA17" s="14"/>
      <c r="AC17" s="78"/>
      <c r="AD17" s="151"/>
      <c r="AE17" s="152"/>
      <c r="AF17" s="129">
        <v>4</v>
      </c>
      <c r="AG17" s="129">
        <v>5</v>
      </c>
      <c r="AH17" s="129">
        <v>6</v>
      </c>
      <c r="AI17" s="129">
        <v>7</v>
      </c>
      <c r="AJ17" s="129">
        <v>8</v>
      </c>
      <c r="AK17" s="129">
        <v>9</v>
      </c>
      <c r="AL17" s="129">
        <v>10</v>
      </c>
      <c r="AM17" s="129">
        <v>11</v>
      </c>
      <c r="AN17" s="129">
        <v>12</v>
      </c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4:60">
      <c r="D18" s="40"/>
      <c r="E18" s="46"/>
      <c r="F18" s="46"/>
      <c r="G18" s="46"/>
      <c r="H18" s="46"/>
      <c r="I18" s="47"/>
      <c r="J18" s="47"/>
      <c r="R18" s="40"/>
      <c r="S18" s="40"/>
      <c r="T18" s="14"/>
      <c r="U18" s="14"/>
      <c r="V18" s="14"/>
      <c r="W18" s="14"/>
      <c r="X18" s="14"/>
      <c r="Y18" s="14"/>
      <c r="Z18" s="14"/>
      <c r="AA18" s="14"/>
      <c r="AC18" s="78"/>
      <c r="AD18" s="151" t="s">
        <v>49</v>
      </c>
      <c r="AE18" s="177"/>
      <c r="AF18" s="128">
        <v>4</v>
      </c>
      <c r="AG18" s="128">
        <v>6</v>
      </c>
      <c r="AH18" s="128">
        <v>9.5</v>
      </c>
      <c r="AI18" s="128">
        <v>13</v>
      </c>
      <c r="AJ18" s="128">
        <v>17</v>
      </c>
      <c r="AK18" s="128">
        <v>21</v>
      </c>
      <c r="AL18" s="128">
        <v>25</v>
      </c>
      <c r="AM18" s="128">
        <v>30</v>
      </c>
      <c r="AN18" s="128">
        <v>34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4:60" ht="6.75" customHeight="1" thickBot="1">
      <c r="D19" s="40"/>
      <c r="E19" s="46"/>
      <c r="F19" s="46"/>
      <c r="G19" s="46"/>
      <c r="H19" s="46"/>
      <c r="I19" s="47"/>
      <c r="J19" s="47"/>
      <c r="R19" s="39"/>
      <c r="S19" s="14"/>
      <c r="T19" s="14"/>
      <c r="U19" s="14"/>
      <c r="V19" s="14"/>
      <c r="W19" s="14"/>
      <c r="X19" s="14"/>
      <c r="Y19" s="40"/>
      <c r="Z19" s="14"/>
      <c r="AA19" s="14"/>
      <c r="AC19" s="78"/>
      <c r="AD19" s="153" t="s">
        <v>21</v>
      </c>
      <c r="AE19" s="154"/>
      <c r="AF19" s="130">
        <v>0.09</v>
      </c>
      <c r="AG19" s="130">
        <v>0.12</v>
      </c>
      <c r="AH19" s="130">
        <v>0.15</v>
      </c>
      <c r="AI19" s="130">
        <v>0.18</v>
      </c>
      <c r="AJ19" s="130">
        <v>0.22</v>
      </c>
      <c r="AK19" s="130">
        <v>0.26</v>
      </c>
      <c r="AL19" s="130">
        <v>0.3</v>
      </c>
      <c r="AM19" s="130">
        <v>0.315</v>
      </c>
      <c r="AN19" s="130">
        <v>0.33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4:60" s="3" customFormat="1">
      <c r="E20" s="8"/>
      <c r="F20" s="8"/>
      <c r="G20" s="8"/>
      <c r="H20" s="8"/>
      <c r="I20" s="15"/>
      <c r="J20" s="15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8"/>
      <c r="AC20" s="78"/>
      <c r="AD20" s="81" t="s">
        <v>1</v>
      </c>
      <c r="AE20" s="124" t="s">
        <v>48</v>
      </c>
      <c r="AF20" s="79"/>
      <c r="AG20" s="80"/>
      <c r="AH20" s="80"/>
      <c r="AI20" s="80"/>
      <c r="AJ20" s="80"/>
      <c r="AK20" s="80"/>
      <c r="AL20" s="80"/>
      <c r="AM20" s="80"/>
      <c r="AN20" s="80"/>
      <c r="AO20" s="75" t="s">
        <v>1</v>
      </c>
      <c r="AP20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4:60" s="1" customFormat="1">
      <c r="D21" s="48"/>
      <c r="E21" s="49"/>
      <c r="F21" s="49"/>
      <c r="G21" s="49"/>
      <c r="H21" s="49"/>
      <c r="I21" s="49"/>
      <c r="J21" s="49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9"/>
      <c r="AC21" s="155" t="s">
        <v>20</v>
      </c>
      <c r="AD21" s="84">
        <v>30</v>
      </c>
      <c r="AE21" s="191">
        <v>226</v>
      </c>
      <c r="AF21" s="85">
        <f t="shared" ref="AF21:AN30" si="0">SNB*(1+ECHELON)*COEFF_GRILLE/100*(1+MajorationResidentielle)*$C$6</f>
        <v>1551.0798100000002</v>
      </c>
      <c r="AG21" s="85">
        <f t="shared" si="0"/>
        <v>1593.7700800000002</v>
      </c>
      <c r="AH21" s="85">
        <f t="shared" si="0"/>
        <v>1636.4603500000001</v>
      </c>
      <c r="AI21" s="85">
        <f t="shared" si="0"/>
        <v>1679.1506200000001</v>
      </c>
      <c r="AJ21" s="85">
        <f t="shared" si="0"/>
        <v>1736.07098</v>
      </c>
      <c r="AK21" s="85">
        <f t="shared" si="0"/>
        <v>1792.99134</v>
      </c>
      <c r="AL21" s="85">
        <f t="shared" si="0"/>
        <v>1849.9117000000001</v>
      </c>
      <c r="AM21" s="85">
        <f t="shared" si="0"/>
        <v>1871.2568350000001</v>
      </c>
      <c r="AN21" s="85">
        <f t="shared" si="0"/>
        <v>1892.6019700000002</v>
      </c>
      <c r="AO21" s="88">
        <v>30</v>
      </c>
      <c r="AP21"/>
      <c r="AQ21" s="136" t="s">
        <v>2</v>
      </c>
      <c r="AR21" s="14"/>
      <c r="AS21" s="7"/>
      <c r="AT21" s="11"/>
      <c r="AU21" s="109"/>
      <c r="AV21" s="14"/>
      <c r="AW21" s="13"/>
      <c r="AX21" s="14"/>
      <c r="AY21" s="33"/>
      <c r="AZ21" s="32"/>
      <c r="BA21" s="32"/>
      <c r="BB21" s="32"/>
      <c r="BC21" s="32"/>
      <c r="BD21" s="32"/>
      <c r="BE21" s="32"/>
      <c r="BF21" s="33"/>
      <c r="BG21" s="14"/>
      <c r="BH21"/>
    </row>
    <row r="22" spans="4:60" s="1" customFormat="1" ht="15" customHeight="1">
      <c r="D22" s="48"/>
      <c r="E22" s="49"/>
      <c r="F22" s="91"/>
      <c r="G22" s="91"/>
      <c r="H22" s="91"/>
      <c r="I22" s="91"/>
      <c r="J22" s="91"/>
      <c r="K22" s="92"/>
      <c r="L22" s="91"/>
      <c r="M22" s="92"/>
      <c r="N22" s="93"/>
      <c r="O22" s="91"/>
      <c r="P22" s="94"/>
      <c r="Q22" s="92"/>
      <c r="R22" s="92"/>
      <c r="S22" s="92"/>
      <c r="T22" s="92"/>
      <c r="U22" s="92"/>
      <c r="V22" s="92"/>
      <c r="W22" s="92"/>
      <c r="X22" s="14"/>
      <c r="Y22" s="14"/>
      <c r="Z22" s="14"/>
      <c r="AA22" s="14"/>
      <c r="AB22" s="9"/>
      <c r="AC22" s="155"/>
      <c r="AD22" s="86">
        <v>35</v>
      </c>
      <c r="AE22" s="192">
        <v>230.4</v>
      </c>
      <c r="AF22" s="87">
        <f t="shared" si="0"/>
        <v>1581.2778240000002</v>
      </c>
      <c r="AG22" s="87">
        <f t="shared" si="0"/>
        <v>1624.7992320000003</v>
      </c>
      <c r="AH22" s="87">
        <f t="shared" si="0"/>
        <v>1668.3206400000004</v>
      </c>
      <c r="AI22" s="87">
        <f t="shared" si="0"/>
        <v>1711.842048</v>
      </c>
      <c r="AJ22" s="87">
        <f t="shared" si="0"/>
        <v>1769.870592</v>
      </c>
      <c r="AK22" s="87">
        <f t="shared" si="0"/>
        <v>1827.8991360000005</v>
      </c>
      <c r="AL22" s="87">
        <f t="shared" si="0"/>
        <v>1885.92768</v>
      </c>
      <c r="AM22" s="87">
        <f t="shared" si="0"/>
        <v>1907.688384</v>
      </c>
      <c r="AN22" s="87">
        <f t="shared" si="0"/>
        <v>1929.4490880000001</v>
      </c>
      <c r="AO22" s="89">
        <v>35</v>
      </c>
      <c r="AP22"/>
      <c r="AQ22" s="137"/>
      <c r="AR22" s="14"/>
      <c r="AS22" s="7"/>
      <c r="AT22" s="11"/>
      <c r="AU22" s="109"/>
      <c r="AV22" s="14"/>
      <c r="AW22" s="13"/>
      <c r="AX22" s="14"/>
      <c r="AY22"/>
      <c r="AZ22"/>
      <c r="BA22"/>
      <c r="BB22"/>
      <c r="BC22"/>
      <c r="BD22"/>
      <c r="BE22"/>
      <c r="BF22" s="14"/>
      <c r="BG22" s="28"/>
      <c r="BH22"/>
    </row>
    <row r="23" spans="4:60" s="1" customFormat="1" ht="10.5" customHeight="1">
      <c r="D23" s="48"/>
      <c r="E23" s="49"/>
      <c r="F23" s="91"/>
      <c r="G23" s="91"/>
      <c r="H23" s="91"/>
      <c r="I23" s="91"/>
      <c r="J23" s="91"/>
      <c r="K23" s="92"/>
      <c r="L23" s="91"/>
      <c r="M23" s="92"/>
      <c r="N23" s="142"/>
      <c r="O23" s="95"/>
      <c r="P23" s="95"/>
      <c r="Q23" s="95"/>
      <c r="R23" s="95"/>
      <c r="S23" s="95"/>
      <c r="T23" s="95"/>
      <c r="U23" s="92"/>
      <c r="V23" s="92"/>
      <c r="W23" s="92"/>
      <c r="X23" s="14"/>
      <c r="Y23" s="14"/>
      <c r="Z23" s="14"/>
      <c r="AA23" s="14"/>
      <c r="AB23" s="9"/>
      <c r="AC23" s="155"/>
      <c r="AD23" s="84">
        <v>40</v>
      </c>
      <c r="AE23" s="191">
        <v>234.9</v>
      </c>
      <c r="AF23" s="85">
        <f t="shared" si="0"/>
        <v>1612.1621565000005</v>
      </c>
      <c r="AG23" s="85">
        <f t="shared" si="0"/>
        <v>1656.5335920000002</v>
      </c>
      <c r="AH23" s="85">
        <f t="shared" si="0"/>
        <v>1700.9050275000002</v>
      </c>
      <c r="AI23" s="85">
        <f t="shared" si="0"/>
        <v>1745.2764629999999</v>
      </c>
      <c r="AJ23" s="85">
        <f t="shared" si="0"/>
        <v>1804.4383770000002</v>
      </c>
      <c r="AK23" s="85">
        <f t="shared" si="0"/>
        <v>1863.6002910000002</v>
      </c>
      <c r="AL23" s="85">
        <f t="shared" si="0"/>
        <v>1922.7622050000002</v>
      </c>
      <c r="AM23" s="85">
        <f t="shared" si="0"/>
        <v>1944.9479227500001</v>
      </c>
      <c r="AN23" s="85">
        <f t="shared" si="0"/>
        <v>1967.1336405000002</v>
      </c>
      <c r="AO23" s="88">
        <v>40</v>
      </c>
      <c r="AP23"/>
      <c r="AQ23" s="138"/>
      <c r="AR23" s="156" t="s">
        <v>3</v>
      </c>
      <c r="AS23" s="17"/>
      <c r="AT23" s="14"/>
      <c r="AU23" s="109"/>
      <c r="AV23" s="14"/>
      <c r="AW23" s="13"/>
      <c r="AX23"/>
      <c r="AY23" s="4"/>
      <c r="AZ23"/>
      <c r="BA23"/>
      <c r="BB23"/>
      <c r="BC23"/>
      <c r="BD23"/>
      <c r="BE23"/>
      <c r="BF23" s="14"/>
      <c r="BG23" s="28"/>
      <c r="BH23"/>
    </row>
    <row r="24" spans="4:60" s="1" customFormat="1" ht="14.25" customHeight="1">
      <c r="D24" s="48"/>
      <c r="E24" s="49"/>
      <c r="F24" s="91"/>
      <c r="G24" s="91"/>
      <c r="H24" s="91"/>
      <c r="I24" s="91"/>
      <c r="J24" s="91"/>
      <c r="K24" s="92"/>
      <c r="L24" s="91"/>
      <c r="M24" s="92"/>
      <c r="N24" s="142"/>
      <c r="O24" s="95"/>
      <c r="P24" s="95"/>
      <c r="Q24" s="95"/>
      <c r="R24" s="95"/>
      <c r="S24" s="95"/>
      <c r="T24" s="95"/>
      <c r="U24" s="92"/>
      <c r="V24" s="92"/>
      <c r="W24" s="92"/>
      <c r="X24" s="14"/>
      <c r="Y24" s="14"/>
      <c r="Z24" s="14"/>
      <c r="AA24" s="14"/>
      <c r="AB24" s="9"/>
      <c r="AC24" s="155"/>
      <c r="AD24" s="86">
        <v>45</v>
      </c>
      <c r="AE24" s="192">
        <v>239.6</v>
      </c>
      <c r="AF24" s="87">
        <f t="shared" si="0"/>
        <v>1644.4191260000002</v>
      </c>
      <c r="AG24" s="87">
        <f t="shared" si="0"/>
        <v>1689.6783680000001</v>
      </c>
      <c r="AH24" s="87">
        <f t="shared" si="0"/>
        <v>1734.9376099999999</v>
      </c>
      <c r="AI24" s="87">
        <f t="shared" si="0"/>
        <v>1780.196852</v>
      </c>
      <c r="AJ24" s="87">
        <f t="shared" si="0"/>
        <v>1840.542508</v>
      </c>
      <c r="AK24" s="87">
        <f t="shared" si="0"/>
        <v>1900.8881640000004</v>
      </c>
      <c r="AL24" s="87">
        <f t="shared" si="0"/>
        <v>1961.2338199999999</v>
      </c>
      <c r="AM24" s="87">
        <f t="shared" si="0"/>
        <v>1983.8634409999997</v>
      </c>
      <c r="AN24" s="87">
        <f t="shared" si="0"/>
        <v>2006.4930620000005</v>
      </c>
      <c r="AO24" s="89">
        <v>45</v>
      </c>
      <c r="AP24"/>
      <c r="AQ24" s="138"/>
      <c r="AR24" s="157"/>
      <c r="AS24" s="18"/>
      <c r="AT24" s="14"/>
      <c r="AU24" s="109"/>
      <c r="AV24" s="16"/>
      <c r="AW24" s="13"/>
      <c r="AX24"/>
      <c r="AY24" s="14"/>
      <c r="AZ24"/>
      <c r="BA24"/>
      <c r="BB24"/>
      <c r="BC24"/>
      <c r="BD24"/>
      <c r="BE24"/>
      <c r="BF24" s="14"/>
      <c r="BG24" s="28"/>
      <c r="BH24"/>
    </row>
    <row r="25" spans="4:60" ht="14.1" customHeight="1">
      <c r="E25" s="11"/>
      <c r="F25" s="96"/>
      <c r="G25" s="96"/>
      <c r="H25" s="96"/>
      <c r="I25" s="96"/>
      <c r="J25" s="96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2"/>
      <c r="X25" s="14"/>
      <c r="Y25" s="14"/>
      <c r="Z25" s="14"/>
      <c r="AA25" s="14"/>
      <c r="AB25" s="11"/>
      <c r="AC25" s="155"/>
      <c r="AD25" s="84">
        <v>50</v>
      </c>
      <c r="AE25" s="191">
        <v>244.3</v>
      </c>
      <c r="AF25" s="85">
        <f t="shared" si="0"/>
        <v>1676.6760955000007</v>
      </c>
      <c r="AG25" s="85">
        <f t="shared" si="0"/>
        <v>1722.8231440000002</v>
      </c>
      <c r="AH25" s="85">
        <f t="shared" si="0"/>
        <v>1768.9701924999999</v>
      </c>
      <c r="AI25" s="85">
        <f t="shared" si="0"/>
        <v>1815.1172409999999</v>
      </c>
      <c r="AJ25" s="85">
        <f t="shared" si="0"/>
        <v>1876.6466390000003</v>
      </c>
      <c r="AK25" s="85">
        <f t="shared" si="0"/>
        <v>1938.1760370000004</v>
      </c>
      <c r="AL25" s="85">
        <f t="shared" si="0"/>
        <v>1999.7054350000003</v>
      </c>
      <c r="AM25" s="85">
        <f t="shared" si="0"/>
        <v>2022.7789592500003</v>
      </c>
      <c r="AN25" s="85">
        <f t="shared" si="0"/>
        <v>2045.8524835000003</v>
      </c>
      <c r="AO25" s="88">
        <v>50</v>
      </c>
      <c r="AQ25" s="138"/>
      <c r="AR25" s="158"/>
      <c r="AS25" s="156" t="s">
        <v>4</v>
      </c>
      <c r="AT25" s="17"/>
      <c r="AU25" s="110"/>
      <c r="AV25" s="16"/>
      <c r="AY25" s="14"/>
      <c r="AZ25" s="29"/>
      <c r="BA25" s="5"/>
      <c r="BB25" s="14"/>
      <c r="BC25" s="14"/>
      <c r="BD25" s="30"/>
      <c r="BE25" s="14"/>
      <c r="BF25" s="14"/>
      <c r="BG25" s="28"/>
    </row>
    <row r="26" spans="4:60" ht="14.1" customHeight="1">
      <c r="E26" s="11"/>
      <c r="W26" s="28"/>
      <c r="X26" s="28"/>
      <c r="Y26" s="28"/>
      <c r="Z26" s="28"/>
      <c r="AA26" s="28"/>
      <c r="AB26" s="11"/>
      <c r="AC26" s="155"/>
      <c r="AD26" s="86">
        <v>55</v>
      </c>
      <c r="AE26" s="192">
        <v>249</v>
      </c>
      <c r="AF26" s="87">
        <f t="shared" si="0"/>
        <v>1708.9330650000002</v>
      </c>
      <c r="AG26" s="87">
        <f t="shared" si="0"/>
        <v>1755.9679200000003</v>
      </c>
      <c r="AH26" s="87">
        <f t="shared" si="0"/>
        <v>1803.0027750000002</v>
      </c>
      <c r="AI26" s="87">
        <f t="shared" si="0"/>
        <v>1850.0376299999998</v>
      </c>
      <c r="AJ26" s="87">
        <f t="shared" si="0"/>
        <v>1912.7507700000001</v>
      </c>
      <c r="AK26" s="87">
        <f t="shared" si="0"/>
        <v>1975.4639100000004</v>
      </c>
      <c r="AL26" s="87">
        <f t="shared" si="0"/>
        <v>2038.1770499999998</v>
      </c>
      <c r="AM26" s="87">
        <f t="shared" si="0"/>
        <v>2061.6944774999997</v>
      </c>
      <c r="AN26" s="87">
        <f t="shared" si="0"/>
        <v>2085.2119050000001</v>
      </c>
      <c r="AO26" s="89">
        <v>55</v>
      </c>
      <c r="AQ26" s="138"/>
      <c r="AR26" s="158"/>
      <c r="AS26" s="157"/>
      <c r="AT26" s="18"/>
      <c r="AU26" s="111"/>
      <c r="AV26" s="11"/>
      <c r="AY26" s="14" t="s">
        <v>0</v>
      </c>
      <c r="AZ26" s="29"/>
      <c r="BA26" s="5"/>
      <c r="BB26" s="14"/>
      <c r="BE26" s="14"/>
      <c r="BF26" s="14"/>
      <c r="BG26" s="28"/>
    </row>
    <row r="27" spans="4:60" ht="14.1" customHeight="1">
      <c r="E27" s="11"/>
      <c r="W27" s="28"/>
      <c r="X27" s="28"/>
      <c r="Y27" s="28"/>
      <c r="Z27" s="28"/>
      <c r="AA27" s="28"/>
      <c r="AB27" s="11"/>
      <c r="AC27" s="155"/>
      <c r="AD27" s="84">
        <v>60</v>
      </c>
      <c r="AE27" s="191">
        <v>253.8</v>
      </c>
      <c r="AF27" s="85">
        <f t="shared" si="0"/>
        <v>1741.8763530000003</v>
      </c>
      <c r="AG27" s="85">
        <f t="shared" si="0"/>
        <v>1789.8179040000002</v>
      </c>
      <c r="AH27" s="85">
        <f t="shared" si="0"/>
        <v>1837.7594550000001</v>
      </c>
      <c r="AI27" s="85">
        <f t="shared" si="0"/>
        <v>1885.7010060000002</v>
      </c>
      <c r="AJ27" s="85">
        <f t="shared" si="0"/>
        <v>1949.6230740000001</v>
      </c>
      <c r="AK27" s="85">
        <f t="shared" si="0"/>
        <v>2013.5451420000004</v>
      </c>
      <c r="AL27" s="85">
        <f t="shared" si="0"/>
        <v>2077.4672100000003</v>
      </c>
      <c r="AM27" s="85">
        <f t="shared" si="0"/>
        <v>2101.4379854999997</v>
      </c>
      <c r="AN27" s="85">
        <f t="shared" si="0"/>
        <v>2125.4087610000001</v>
      </c>
      <c r="AO27" s="88">
        <v>60</v>
      </c>
      <c r="AQ27" s="138"/>
      <c r="AR27" s="158"/>
      <c r="AS27" s="158"/>
      <c r="AT27" s="160" t="s">
        <v>5</v>
      </c>
      <c r="AU27" s="166" t="s">
        <v>6</v>
      </c>
      <c r="AV27" s="19"/>
      <c r="AW27" s="105"/>
      <c r="AY27" s="14"/>
      <c r="AZ27" s="29"/>
      <c r="BA27" s="5"/>
      <c r="BB27" s="14"/>
      <c r="BE27" s="14"/>
      <c r="BF27" s="14"/>
      <c r="BG27" s="28"/>
    </row>
    <row r="28" spans="4:60" ht="14.1" customHeight="1">
      <c r="E28" s="11"/>
      <c r="W28" s="28"/>
      <c r="X28" s="28"/>
      <c r="Y28" s="28"/>
      <c r="Z28" s="28"/>
      <c r="AA28" s="28"/>
      <c r="AB28" s="11"/>
      <c r="AC28" s="155"/>
      <c r="AD28" s="86">
        <v>65</v>
      </c>
      <c r="AE28" s="192">
        <v>259</v>
      </c>
      <c r="AF28" s="87">
        <f t="shared" si="0"/>
        <v>1777.5649150000004</v>
      </c>
      <c r="AG28" s="87">
        <f t="shared" si="0"/>
        <v>1826.4887200000001</v>
      </c>
      <c r="AH28" s="87">
        <f t="shared" si="0"/>
        <v>1875.4125250000002</v>
      </c>
      <c r="AI28" s="87">
        <f t="shared" si="0"/>
        <v>1924.3363300000001</v>
      </c>
      <c r="AJ28" s="87">
        <f t="shared" si="0"/>
        <v>1989.56807</v>
      </c>
      <c r="AK28" s="87">
        <f t="shared" si="0"/>
        <v>2054.79981</v>
      </c>
      <c r="AL28" s="87">
        <f t="shared" si="0"/>
        <v>2120.0315499999997</v>
      </c>
      <c r="AM28" s="87">
        <f t="shared" si="0"/>
        <v>2144.4934524999999</v>
      </c>
      <c r="AN28" s="87">
        <f t="shared" si="0"/>
        <v>2168.9553550000005</v>
      </c>
      <c r="AO28" s="89">
        <v>65</v>
      </c>
      <c r="AQ28" s="138"/>
      <c r="AR28" s="158"/>
      <c r="AS28" s="158"/>
      <c r="AT28" s="161"/>
      <c r="AU28" s="167"/>
      <c r="AV28" s="19"/>
      <c r="AW28" s="105"/>
      <c r="AX28" s="21"/>
      <c r="AY28" s="21"/>
      <c r="AZ28" s="21"/>
      <c r="BA28" s="21"/>
      <c r="BE28" s="21"/>
      <c r="BF28" s="21"/>
      <c r="BG28" s="28"/>
    </row>
    <row r="29" spans="4:60" ht="14.1" customHeight="1">
      <c r="E29" s="11"/>
      <c r="W29" s="28"/>
      <c r="X29" s="28"/>
      <c r="Y29" s="28"/>
      <c r="Z29" s="28"/>
      <c r="AA29" s="28"/>
      <c r="AB29" s="11"/>
      <c r="AC29" s="155"/>
      <c r="AD29" s="84">
        <v>70</v>
      </c>
      <c r="AE29" s="191">
        <v>264.39999999999998</v>
      </c>
      <c r="AF29" s="85">
        <f t="shared" si="0"/>
        <v>1814.6261140000001</v>
      </c>
      <c r="AG29" s="85">
        <f t="shared" si="0"/>
        <v>1864.5699520000003</v>
      </c>
      <c r="AH29" s="85">
        <f t="shared" si="0"/>
        <v>1914.5137899999997</v>
      </c>
      <c r="AI29" s="85">
        <f t="shared" si="0"/>
        <v>1964.4576279999999</v>
      </c>
      <c r="AJ29" s="85">
        <f t="shared" si="0"/>
        <v>2031.0494119999998</v>
      </c>
      <c r="AK29" s="85">
        <f t="shared" si="0"/>
        <v>2097.641196</v>
      </c>
      <c r="AL29" s="85">
        <f t="shared" si="0"/>
        <v>2164.2329799999998</v>
      </c>
      <c r="AM29" s="85">
        <f t="shared" si="0"/>
        <v>2189.2048990000003</v>
      </c>
      <c r="AN29" s="85">
        <f t="shared" si="0"/>
        <v>2214.1768179999999</v>
      </c>
      <c r="AO29" s="88">
        <v>70</v>
      </c>
      <c r="AQ29" s="138"/>
      <c r="AR29" s="158"/>
      <c r="AS29" s="158"/>
      <c r="AT29" s="161"/>
      <c r="AU29" s="167"/>
      <c r="AV29" s="19"/>
      <c r="AW29" s="105"/>
      <c r="AX29" s="21"/>
      <c r="AY29" s="21"/>
      <c r="AZ29" s="21"/>
      <c r="BA29" s="21"/>
      <c r="BE29" s="27"/>
      <c r="BF29" s="21"/>
      <c r="BG29" s="28"/>
    </row>
    <row r="30" spans="4:60" ht="14.1" customHeight="1">
      <c r="E30" s="11"/>
      <c r="W30" s="28"/>
      <c r="X30" s="28"/>
      <c r="Y30" s="28"/>
      <c r="Z30" s="28"/>
      <c r="AA30" s="28"/>
      <c r="AB30" s="11"/>
      <c r="AC30" s="155"/>
      <c r="AD30" s="86">
        <v>75</v>
      </c>
      <c r="AE30" s="192">
        <v>269.39999999999998</v>
      </c>
      <c r="AF30" s="87">
        <f t="shared" si="0"/>
        <v>1848.9420390000005</v>
      </c>
      <c r="AG30" s="87">
        <f t="shared" si="0"/>
        <v>1899.8303520000002</v>
      </c>
      <c r="AH30" s="87">
        <f t="shared" si="0"/>
        <v>1950.7186649999999</v>
      </c>
      <c r="AI30" s="87">
        <f t="shared" si="0"/>
        <v>2001.6069779999998</v>
      </c>
      <c r="AJ30" s="87">
        <f t="shared" si="0"/>
        <v>2069.4580619999997</v>
      </c>
      <c r="AK30" s="87">
        <f t="shared" si="0"/>
        <v>2137.3091460000001</v>
      </c>
      <c r="AL30" s="87">
        <f t="shared" si="0"/>
        <v>2205.16023</v>
      </c>
      <c r="AM30" s="87">
        <f t="shared" si="0"/>
        <v>2230.6043864999997</v>
      </c>
      <c r="AN30" s="87">
        <f t="shared" si="0"/>
        <v>2256.0485429999999</v>
      </c>
      <c r="AO30" s="89">
        <v>75</v>
      </c>
      <c r="AQ30" s="138"/>
      <c r="AR30" s="158"/>
      <c r="AS30" s="158"/>
      <c r="AT30" s="161"/>
      <c r="AU30" s="167"/>
      <c r="AV30" s="19"/>
      <c r="AW30" s="105"/>
      <c r="AX30" s="21"/>
      <c r="AY30" s="21"/>
      <c r="AZ30" s="21"/>
      <c r="BA30" s="21"/>
      <c r="BB30" s="21"/>
      <c r="BC30" s="21"/>
      <c r="BD30" s="21"/>
      <c r="BE30" s="21"/>
      <c r="BF30" s="21"/>
      <c r="BG30" s="28"/>
    </row>
    <row r="31" spans="4:60" ht="14.1" customHeight="1">
      <c r="E31" s="11"/>
      <c r="W31" s="28"/>
      <c r="X31" s="28"/>
      <c r="Y31" s="28"/>
      <c r="Z31" s="28"/>
      <c r="AA31" s="28"/>
      <c r="AB31" s="11"/>
      <c r="AC31" s="155"/>
      <c r="AD31" s="84">
        <v>80</v>
      </c>
      <c r="AE31" s="191">
        <v>274.2</v>
      </c>
      <c r="AF31" s="85">
        <f t="shared" ref="AF31:AN40" si="1">SNB*(1+ECHELON)*COEFF_GRILLE/100*(1+MajorationResidentielle)*$C$6</f>
        <v>1881.8853270000002</v>
      </c>
      <c r="AG31" s="85">
        <f t="shared" si="1"/>
        <v>1933.6803360000001</v>
      </c>
      <c r="AH31" s="85">
        <f t="shared" si="1"/>
        <v>1985.4753450000001</v>
      </c>
      <c r="AI31" s="85">
        <f t="shared" si="1"/>
        <v>2037.2703539999998</v>
      </c>
      <c r="AJ31" s="85">
        <f t="shared" si="1"/>
        <v>2106.3303660000001</v>
      </c>
      <c r="AK31" s="85">
        <f t="shared" si="1"/>
        <v>2175.3903780000001</v>
      </c>
      <c r="AL31" s="85">
        <f t="shared" si="1"/>
        <v>2244.45039</v>
      </c>
      <c r="AM31" s="85">
        <f t="shared" si="1"/>
        <v>2270.3478944999997</v>
      </c>
      <c r="AN31" s="85">
        <f t="shared" si="1"/>
        <v>2296.2453990000004</v>
      </c>
      <c r="AO31" s="88">
        <v>80</v>
      </c>
      <c r="AQ31" s="138"/>
      <c r="AR31" s="158"/>
      <c r="AS31" s="158"/>
      <c r="AT31" s="161"/>
      <c r="AU31" s="168"/>
      <c r="AV31" s="173" t="s">
        <v>7</v>
      </c>
      <c r="AW31" s="106"/>
      <c r="AX31" s="21"/>
      <c r="AY31" s="21"/>
      <c r="AZ31" s="21"/>
      <c r="BA31" s="21"/>
      <c r="BB31" s="21"/>
      <c r="BC31" s="21"/>
      <c r="BD31" s="21"/>
      <c r="BE31" s="21"/>
      <c r="BF31" s="21"/>
      <c r="BG31" s="28"/>
    </row>
    <row r="32" spans="4:60" ht="14.1" customHeight="1">
      <c r="E32" s="11"/>
      <c r="W32" s="28"/>
      <c r="X32" s="28"/>
      <c r="Y32" s="28"/>
      <c r="Z32" s="28"/>
      <c r="AA32" s="28"/>
      <c r="AB32" s="11"/>
      <c r="AC32" s="155"/>
      <c r="AD32" s="86">
        <v>85</v>
      </c>
      <c r="AE32" s="192">
        <v>280.5</v>
      </c>
      <c r="AF32" s="87">
        <f t="shared" si="1"/>
        <v>1925.1233925000006</v>
      </c>
      <c r="AG32" s="87">
        <f t="shared" si="1"/>
        <v>1978.1084400000004</v>
      </c>
      <c r="AH32" s="87">
        <f t="shared" si="1"/>
        <v>2031.0934874999998</v>
      </c>
      <c r="AI32" s="87">
        <f t="shared" si="1"/>
        <v>2084.0785349999996</v>
      </c>
      <c r="AJ32" s="87">
        <f t="shared" si="1"/>
        <v>2154.725265</v>
      </c>
      <c r="AK32" s="87">
        <f t="shared" si="1"/>
        <v>2225.371995</v>
      </c>
      <c r="AL32" s="87">
        <f t="shared" si="1"/>
        <v>2296.0187249999999</v>
      </c>
      <c r="AM32" s="87">
        <f t="shared" si="1"/>
        <v>2322.51124875</v>
      </c>
      <c r="AN32" s="87">
        <f t="shared" si="1"/>
        <v>2349.0037725000002</v>
      </c>
      <c r="AO32" s="89">
        <v>85</v>
      </c>
      <c r="AQ32" s="138"/>
      <c r="AR32" s="158"/>
      <c r="AS32" s="158"/>
      <c r="AT32" s="161"/>
      <c r="AU32" s="168"/>
      <c r="AV32" s="174"/>
      <c r="AW32" s="106"/>
      <c r="AX32" s="21"/>
      <c r="AY32" s="21"/>
      <c r="AZ32" s="21"/>
      <c r="BA32" s="21"/>
      <c r="BB32" s="21"/>
      <c r="BC32" s="21"/>
      <c r="BD32" s="21"/>
      <c r="BE32" s="21"/>
      <c r="BF32" s="21"/>
      <c r="BG32" s="28"/>
    </row>
    <row r="33" spans="5:59" ht="14.1" customHeight="1">
      <c r="E33" s="11"/>
      <c r="W33" s="28"/>
      <c r="X33" s="28"/>
      <c r="Y33" s="28"/>
      <c r="Z33" s="28"/>
      <c r="AA33" s="28"/>
      <c r="AB33" s="11"/>
      <c r="AC33" s="155"/>
      <c r="AD33" s="84">
        <v>90</v>
      </c>
      <c r="AE33" s="191">
        <v>286.89999999999998</v>
      </c>
      <c r="AF33" s="85">
        <f t="shared" si="1"/>
        <v>1969.0477765000003</v>
      </c>
      <c r="AG33" s="85">
        <f t="shared" si="1"/>
        <v>2023.2417519999999</v>
      </c>
      <c r="AH33" s="85">
        <f t="shared" si="1"/>
        <v>2077.4357275000002</v>
      </c>
      <c r="AI33" s="85">
        <f t="shared" si="1"/>
        <v>2131.6297029999996</v>
      </c>
      <c r="AJ33" s="85">
        <f t="shared" si="1"/>
        <v>2203.8883369999999</v>
      </c>
      <c r="AK33" s="85">
        <f t="shared" si="1"/>
        <v>2276.1469710000001</v>
      </c>
      <c r="AL33" s="85">
        <f t="shared" si="1"/>
        <v>2348.4056049999999</v>
      </c>
      <c r="AM33" s="85">
        <f t="shared" si="1"/>
        <v>2375.5025927500001</v>
      </c>
      <c r="AN33" s="85">
        <f t="shared" si="1"/>
        <v>2402.5995805000002</v>
      </c>
      <c r="AO33" s="88">
        <v>90</v>
      </c>
      <c r="AQ33" s="138"/>
      <c r="AR33" s="158"/>
      <c r="AS33" s="158"/>
      <c r="AT33" s="161"/>
      <c r="AU33" s="168"/>
      <c r="AV33" s="174"/>
      <c r="AW33" s="107"/>
      <c r="AX33" s="21"/>
      <c r="AY33" s="21"/>
      <c r="AZ33" s="21"/>
      <c r="BA33" s="21"/>
      <c r="BB33" s="21"/>
      <c r="BC33" s="21"/>
      <c r="BD33" s="21"/>
      <c r="BE33" s="21"/>
      <c r="BF33" s="21"/>
      <c r="BG33" s="28"/>
    </row>
    <row r="34" spans="5:59" ht="14.1" customHeight="1">
      <c r="E34" s="11"/>
      <c r="W34" s="28"/>
      <c r="X34" s="28"/>
      <c r="Y34" s="28"/>
      <c r="Z34" s="28"/>
      <c r="AA34" s="28"/>
      <c r="AB34" s="34"/>
      <c r="AC34" s="155"/>
      <c r="AD34" s="86">
        <v>95</v>
      </c>
      <c r="AE34" s="192">
        <v>293.2</v>
      </c>
      <c r="AF34" s="87">
        <f t="shared" si="1"/>
        <v>2012.2858420000002</v>
      </c>
      <c r="AG34" s="87">
        <f t="shared" si="1"/>
        <v>2067.669856</v>
      </c>
      <c r="AH34" s="87">
        <f t="shared" si="1"/>
        <v>2123.0538699999997</v>
      </c>
      <c r="AI34" s="87">
        <f t="shared" si="1"/>
        <v>2178.4378839999995</v>
      </c>
      <c r="AJ34" s="87">
        <f t="shared" si="1"/>
        <v>2252.2832360000002</v>
      </c>
      <c r="AK34" s="87">
        <f t="shared" si="1"/>
        <v>2326.1285880000005</v>
      </c>
      <c r="AL34" s="87">
        <f t="shared" si="1"/>
        <v>2399.9739399999999</v>
      </c>
      <c r="AM34" s="87">
        <f t="shared" si="1"/>
        <v>2427.665947</v>
      </c>
      <c r="AN34" s="87">
        <f t="shared" si="1"/>
        <v>2455.3579540000001</v>
      </c>
      <c r="AO34" s="89">
        <v>95</v>
      </c>
      <c r="AQ34" s="138"/>
      <c r="AR34" s="158"/>
      <c r="AS34" s="158"/>
      <c r="AT34" s="161"/>
      <c r="AU34" s="168"/>
      <c r="AV34" s="174"/>
      <c r="AW34" s="108"/>
      <c r="AX34" s="21"/>
      <c r="AY34" s="21"/>
      <c r="AZ34" s="21"/>
      <c r="BA34" s="21"/>
      <c r="BB34" s="21"/>
      <c r="BC34" s="21"/>
      <c r="BD34" s="21"/>
      <c r="BE34" s="21"/>
      <c r="BF34" s="21"/>
      <c r="BG34" s="28"/>
    </row>
    <row r="35" spans="5:59" ht="14.1" customHeight="1">
      <c r="E35" s="11"/>
      <c r="W35" s="28"/>
      <c r="X35" s="28"/>
      <c r="Y35" s="28"/>
      <c r="Z35" s="28"/>
      <c r="AA35" s="28"/>
      <c r="AB35" s="11"/>
      <c r="AC35" s="155"/>
      <c r="AD35" s="84">
        <v>100</v>
      </c>
      <c r="AE35" s="191">
        <v>299.8</v>
      </c>
      <c r="AF35" s="85">
        <f t="shared" si="1"/>
        <v>2057.5828630000005</v>
      </c>
      <c r="AG35" s="85">
        <f t="shared" si="1"/>
        <v>2114.2135840000001</v>
      </c>
      <c r="AH35" s="85">
        <f t="shared" si="1"/>
        <v>2170.8443050000001</v>
      </c>
      <c r="AI35" s="85">
        <f t="shared" si="1"/>
        <v>2227.4750260000001</v>
      </c>
      <c r="AJ35" s="85">
        <f t="shared" si="1"/>
        <v>2302.9826540000004</v>
      </c>
      <c r="AK35" s="85">
        <f t="shared" si="1"/>
        <v>2378.4902820000002</v>
      </c>
      <c r="AL35" s="85">
        <f t="shared" si="1"/>
        <v>2453.99791</v>
      </c>
      <c r="AM35" s="85">
        <f t="shared" si="1"/>
        <v>2482.3132704999998</v>
      </c>
      <c r="AN35" s="85">
        <f t="shared" si="1"/>
        <v>2510.6286310000005</v>
      </c>
      <c r="AO35" s="88">
        <v>100</v>
      </c>
      <c r="AQ35" s="138"/>
      <c r="AR35" s="158"/>
      <c r="AS35" s="158"/>
      <c r="AT35" s="161"/>
      <c r="AU35" s="168"/>
      <c r="AV35" s="174"/>
      <c r="AW35" s="170" t="s">
        <v>8</v>
      </c>
      <c r="AX35" s="21"/>
      <c r="AY35" s="112"/>
      <c r="AZ35" s="21"/>
      <c r="BA35" s="21"/>
      <c r="BB35" s="21"/>
      <c r="BC35" s="21"/>
      <c r="BD35" s="21"/>
      <c r="BE35" s="21"/>
      <c r="BF35" s="21"/>
      <c r="BG35" s="28"/>
    </row>
    <row r="36" spans="5:59" ht="14.1" customHeight="1">
      <c r="E36" s="11"/>
      <c r="W36" s="28"/>
      <c r="X36" s="28"/>
      <c r="Y36" s="28"/>
      <c r="Z36" s="28"/>
      <c r="AA36" s="28"/>
      <c r="AB36" s="12"/>
      <c r="AC36" s="155"/>
      <c r="AD36" s="86">
        <v>105</v>
      </c>
      <c r="AE36" s="192">
        <v>306.7</v>
      </c>
      <c r="AF36" s="87">
        <f t="shared" si="1"/>
        <v>2104.9388395000005</v>
      </c>
      <c r="AG36" s="87">
        <f t="shared" si="1"/>
        <v>2162.8729359999998</v>
      </c>
      <c r="AH36" s="87">
        <f t="shared" si="1"/>
        <v>2220.8070324999999</v>
      </c>
      <c r="AI36" s="87">
        <f t="shared" si="1"/>
        <v>2278.7411289999995</v>
      </c>
      <c r="AJ36" s="87">
        <f t="shared" si="1"/>
        <v>2355.9865909999999</v>
      </c>
      <c r="AK36" s="87">
        <f t="shared" si="1"/>
        <v>2433.2320530000002</v>
      </c>
      <c r="AL36" s="87">
        <f t="shared" si="1"/>
        <v>2510.477515</v>
      </c>
      <c r="AM36" s="87">
        <f t="shared" si="1"/>
        <v>2539.4445632500001</v>
      </c>
      <c r="AN36" s="87">
        <f t="shared" si="1"/>
        <v>2568.4116115000002</v>
      </c>
      <c r="AO36" s="89">
        <v>105</v>
      </c>
      <c r="AQ36" s="138"/>
      <c r="AR36" s="158"/>
      <c r="AS36" s="158"/>
      <c r="AT36" s="161"/>
      <c r="AU36" s="168"/>
      <c r="AV36" s="175"/>
      <c r="AW36" s="171"/>
      <c r="AX36" s="21"/>
      <c r="AY36" s="112"/>
      <c r="AZ36" s="21"/>
      <c r="BA36" s="21"/>
      <c r="BB36" s="21"/>
      <c r="BC36" s="21"/>
      <c r="BD36" s="21"/>
      <c r="BE36" s="21"/>
      <c r="BF36" s="21"/>
      <c r="BG36" s="28"/>
    </row>
    <row r="37" spans="5:59" ht="14.1" customHeight="1">
      <c r="E37" s="11"/>
      <c r="W37" s="28"/>
      <c r="X37" s="28"/>
      <c r="Y37" s="28"/>
      <c r="Z37" s="28"/>
      <c r="AA37" s="28"/>
      <c r="AB37" s="11"/>
      <c r="AC37" s="155"/>
      <c r="AD37" s="84">
        <v>110</v>
      </c>
      <c r="AE37" s="191">
        <v>313.89999999999998</v>
      </c>
      <c r="AF37" s="85">
        <f t="shared" si="1"/>
        <v>2154.3537715000002</v>
      </c>
      <c r="AG37" s="85">
        <f t="shared" si="1"/>
        <v>2213.6479120000004</v>
      </c>
      <c r="AH37" s="85">
        <f t="shared" si="1"/>
        <v>2272.9420524999996</v>
      </c>
      <c r="AI37" s="85">
        <f t="shared" si="1"/>
        <v>2332.2361929999997</v>
      </c>
      <c r="AJ37" s="85">
        <f t="shared" si="1"/>
        <v>2411.2950469999996</v>
      </c>
      <c r="AK37" s="85">
        <f t="shared" si="1"/>
        <v>2490.353901</v>
      </c>
      <c r="AL37" s="85">
        <f t="shared" si="1"/>
        <v>2569.4127549999994</v>
      </c>
      <c r="AM37" s="85">
        <f t="shared" si="1"/>
        <v>2599.0598252499994</v>
      </c>
      <c r="AN37" s="85">
        <f t="shared" si="1"/>
        <v>2628.7068955</v>
      </c>
      <c r="AO37" s="88">
        <v>110</v>
      </c>
      <c r="AQ37" s="138"/>
      <c r="AR37" s="158"/>
      <c r="AS37" s="158"/>
      <c r="AT37" s="161"/>
      <c r="AU37" s="168"/>
      <c r="AV37" s="175"/>
      <c r="AW37" s="171"/>
      <c r="AX37" s="21"/>
      <c r="AY37" s="112"/>
      <c r="AZ37" s="21"/>
      <c r="BA37" s="21"/>
      <c r="BB37" s="21"/>
      <c r="BC37" s="21"/>
      <c r="BD37" s="21"/>
      <c r="BE37" s="21"/>
      <c r="BF37" s="21"/>
      <c r="BG37" s="28"/>
    </row>
    <row r="38" spans="5:59" ht="14.1" customHeight="1">
      <c r="E38" s="11"/>
      <c r="W38" s="28"/>
      <c r="X38" s="28"/>
      <c r="Y38" s="28"/>
      <c r="Z38" s="28"/>
      <c r="AA38" s="28"/>
      <c r="AB38" s="12"/>
      <c r="AC38" s="155"/>
      <c r="AD38" s="86">
        <v>115</v>
      </c>
      <c r="AE38" s="192">
        <v>321.7</v>
      </c>
      <c r="AF38" s="87">
        <f t="shared" si="1"/>
        <v>2207.8866145000002</v>
      </c>
      <c r="AG38" s="87">
        <f t="shared" si="1"/>
        <v>2268.6541360000006</v>
      </c>
      <c r="AH38" s="87">
        <f t="shared" si="1"/>
        <v>2329.4216575</v>
      </c>
      <c r="AI38" s="87">
        <f t="shared" si="1"/>
        <v>2390.189179</v>
      </c>
      <c r="AJ38" s="87">
        <f t="shared" si="1"/>
        <v>2471.2125410000003</v>
      </c>
      <c r="AK38" s="87">
        <f t="shared" si="1"/>
        <v>2552.2359030000002</v>
      </c>
      <c r="AL38" s="87">
        <f t="shared" si="1"/>
        <v>2633.2592649999997</v>
      </c>
      <c r="AM38" s="87">
        <f t="shared" si="1"/>
        <v>2663.6430257500001</v>
      </c>
      <c r="AN38" s="87">
        <f t="shared" si="1"/>
        <v>2694.0267865000005</v>
      </c>
      <c r="AO38" s="89">
        <v>115</v>
      </c>
      <c r="AQ38" s="138"/>
      <c r="AR38" s="158"/>
      <c r="AS38" s="158"/>
      <c r="AT38" s="161"/>
      <c r="AU38" s="168"/>
      <c r="AV38" s="175"/>
      <c r="AW38" s="171"/>
      <c r="AX38" s="55"/>
      <c r="AY38" s="112"/>
      <c r="AZ38" s="21"/>
      <c r="BA38" s="21"/>
      <c r="BB38" s="21"/>
      <c r="BC38" s="21"/>
      <c r="BD38" s="21"/>
      <c r="BE38" s="21"/>
      <c r="BF38" s="21"/>
      <c r="BG38" s="28"/>
    </row>
    <row r="39" spans="5:59" ht="14.1" customHeight="1">
      <c r="E39" s="11"/>
      <c r="W39" s="28"/>
      <c r="X39" s="28"/>
      <c r="Y39" s="28"/>
      <c r="Z39" s="28"/>
      <c r="AA39" s="28"/>
      <c r="AB39" s="11"/>
      <c r="AC39" s="155"/>
      <c r="AD39" s="84">
        <v>120</v>
      </c>
      <c r="AE39" s="191">
        <v>330.6</v>
      </c>
      <c r="AF39" s="85">
        <f t="shared" si="1"/>
        <v>2268.9689610000005</v>
      </c>
      <c r="AG39" s="85">
        <f t="shared" si="1"/>
        <v>2331.4176480000006</v>
      </c>
      <c r="AH39" s="85">
        <f t="shared" si="1"/>
        <v>2393.8663350000002</v>
      </c>
      <c r="AI39" s="85">
        <f t="shared" si="1"/>
        <v>2456.3150219999998</v>
      </c>
      <c r="AJ39" s="85">
        <f t="shared" si="1"/>
        <v>2539.5799380000008</v>
      </c>
      <c r="AK39" s="85">
        <f t="shared" si="1"/>
        <v>2622.8448540000004</v>
      </c>
      <c r="AL39" s="85">
        <f t="shared" si="1"/>
        <v>2706.1097700000005</v>
      </c>
      <c r="AM39" s="85">
        <f t="shared" si="1"/>
        <v>2737.3341135000005</v>
      </c>
      <c r="AN39" s="85">
        <f t="shared" si="1"/>
        <v>2768.558457000001</v>
      </c>
      <c r="AO39" s="88">
        <v>120</v>
      </c>
      <c r="AQ39" s="138"/>
      <c r="AR39" s="158"/>
      <c r="AS39" s="158"/>
      <c r="AT39" s="161"/>
      <c r="AU39" s="168"/>
      <c r="AV39" s="175"/>
      <c r="AW39" s="171"/>
      <c r="AX39" s="163" t="s">
        <v>9</v>
      </c>
      <c r="AY39" s="19"/>
      <c r="AZ39" s="112"/>
      <c r="BA39" s="21"/>
      <c r="BB39" s="21"/>
      <c r="BC39" s="21"/>
      <c r="BD39" s="21"/>
      <c r="BE39" s="21"/>
      <c r="BF39" s="21"/>
      <c r="BG39" s="28"/>
    </row>
    <row r="40" spans="5:59" ht="14.1" customHeight="1">
      <c r="E40" s="11"/>
      <c r="W40" s="28"/>
      <c r="X40" s="28"/>
      <c r="Y40" s="28"/>
      <c r="Z40" s="28"/>
      <c r="AA40" s="28"/>
      <c r="AB40" s="11"/>
      <c r="AC40" s="155"/>
      <c r="AD40" s="86">
        <v>125</v>
      </c>
      <c r="AE40" s="192">
        <v>338.9</v>
      </c>
      <c r="AF40" s="87">
        <f t="shared" si="1"/>
        <v>2325.9333965000001</v>
      </c>
      <c r="AG40" s="87">
        <f t="shared" si="1"/>
        <v>2389.949912</v>
      </c>
      <c r="AH40" s="87">
        <f t="shared" si="1"/>
        <v>2453.9664275</v>
      </c>
      <c r="AI40" s="87">
        <f t="shared" si="1"/>
        <v>2517.982943</v>
      </c>
      <c r="AJ40" s="87">
        <f t="shared" si="1"/>
        <v>2603.3382969999998</v>
      </c>
      <c r="AK40" s="87">
        <f t="shared" si="1"/>
        <v>2688.6936510000005</v>
      </c>
      <c r="AL40" s="87">
        <f t="shared" si="1"/>
        <v>2774.0490049999999</v>
      </c>
      <c r="AM40" s="87">
        <f t="shared" si="1"/>
        <v>2806.0572627500001</v>
      </c>
      <c r="AN40" s="87">
        <f t="shared" si="1"/>
        <v>2838.0655205000003</v>
      </c>
      <c r="AO40" s="89">
        <v>125</v>
      </c>
      <c r="AQ40" s="138"/>
      <c r="AR40" s="158"/>
      <c r="AS40" s="158"/>
      <c r="AT40" s="161"/>
      <c r="AU40" s="168"/>
      <c r="AV40" s="175"/>
      <c r="AW40" s="171"/>
      <c r="AX40" s="145"/>
      <c r="AY40" s="19"/>
      <c r="AZ40" s="112"/>
      <c r="BA40" s="21"/>
      <c r="BB40" s="21"/>
      <c r="BC40" s="21"/>
      <c r="BD40" s="21"/>
      <c r="BE40" s="21"/>
      <c r="BF40" s="21"/>
      <c r="BG40" s="28"/>
    </row>
    <row r="41" spans="5:59" ht="14.1" customHeight="1">
      <c r="E41" s="11"/>
      <c r="W41" s="28"/>
      <c r="X41" s="28"/>
      <c r="Y41" s="28"/>
      <c r="Z41" s="28"/>
      <c r="AA41" s="28"/>
      <c r="AB41" s="11"/>
      <c r="AC41" s="155"/>
      <c r="AD41" s="84">
        <v>130</v>
      </c>
      <c r="AE41" s="191">
        <v>347.1</v>
      </c>
      <c r="AF41" s="85">
        <f t="shared" ref="AF41:AN50" si="2">SNB*(1+ECHELON)*COEFF_GRILLE/100*(1+MajorationResidentielle)*$C$6</f>
        <v>2382.2115135000008</v>
      </c>
      <c r="AG41" s="85">
        <f t="shared" si="2"/>
        <v>2447.7769680000006</v>
      </c>
      <c r="AH41" s="85">
        <f t="shared" si="2"/>
        <v>2513.3424225000003</v>
      </c>
      <c r="AI41" s="85">
        <f t="shared" si="2"/>
        <v>2578.9078769999996</v>
      </c>
      <c r="AJ41" s="85">
        <f t="shared" si="2"/>
        <v>2666.3284830000002</v>
      </c>
      <c r="AK41" s="85">
        <f t="shared" si="2"/>
        <v>2753.7490890000004</v>
      </c>
      <c r="AL41" s="85">
        <f t="shared" si="2"/>
        <v>2841.1696950000005</v>
      </c>
      <c r="AM41" s="85">
        <f t="shared" si="2"/>
        <v>2873.9524222499999</v>
      </c>
      <c r="AN41" s="85">
        <f t="shared" si="2"/>
        <v>2906.7351495000007</v>
      </c>
      <c r="AO41" s="88">
        <v>130</v>
      </c>
      <c r="AQ41" s="138"/>
      <c r="AR41" s="158"/>
      <c r="AS41" s="158"/>
      <c r="AT41" s="161"/>
      <c r="AU41" s="168"/>
      <c r="AV41" s="175"/>
      <c r="AW41" s="171"/>
      <c r="AX41" s="145"/>
      <c r="AY41" s="19"/>
      <c r="AZ41" s="112"/>
      <c r="BA41" s="21"/>
      <c r="BB41" s="21"/>
      <c r="BC41" s="21"/>
      <c r="BD41" s="21"/>
      <c r="BE41" s="21"/>
      <c r="BF41" s="21"/>
      <c r="BG41" s="28"/>
    </row>
    <row r="42" spans="5:59" ht="14.1" customHeight="1">
      <c r="E42" s="11"/>
      <c r="W42" s="28"/>
      <c r="X42" s="28"/>
      <c r="Y42" s="28"/>
      <c r="Z42" s="28"/>
      <c r="AA42" s="28"/>
      <c r="AB42" s="11"/>
      <c r="AC42" s="155"/>
      <c r="AD42" s="86">
        <v>135</v>
      </c>
      <c r="AE42" s="192">
        <v>355.7</v>
      </c>
      <c r="AF42" s="87">
        <f t="shared" si="2"/>
        <v>2441.2349045000001</v>
      </c>
      <c r="AG42" s="87">
        <f t="shared" si="2"/>
        <v>2508.4248560000005</v>
      </c>
      <c r="AH42" s="87">
        <f t="shared" si="2"/>
        <v>2575.6148075000001</v>
      </c>
      <c r="AI42" s="87">
        <f t="shared" si="2"/>
        <v>2642.8047590000001</v>
      </c>
      <c r="AJ42" s="87">
        <f t="shared" si="2"/>
        <v>2732.391361</v>
      </c>
      <c r="AK42" s="87">
        <f t="shared" si="2"/>
        <v>2821.9779629999998</v>
      </c>
      <c r="AL42" s="87">
        <f t="shared" si="2"/>
        <v>2911.5645649999997</v>
      </c>
      <c r="AM42" s="87">
        <f t="shared" si="2"/>
        <v>2945.1595407499999</v>
      </c>
      <c r="AN42" s="87">
        <f t="shared" si="2"/>
        <v>2978.7545165000006</v>
      </c>
      <c r="AO42" s="89">
        <v>135</v>
      </c>
      <c r="AQ42" s="138"/>
      <c r="AR42" s="158"/>
      <c r="AS42" s="158"/>
      <c r="AT42" s="161"/>
      <c r="AU42" s="168"/>
      <c r="AV42" s="175"/>
      <c r="AW42" s="171"/>
      <c r="AX42" s="145"/>
      <c r="AY42" s="22"/>
      <c r="AZ42" s="112"/>
      <c r="BA42" s="21"/>
      <c r="BB42" s="21"/>
      <c r="BC42" s="21"/>
      <c r="BD42" s="21"/>
      <c r="BE42" s="21"/>
      <c r="BF42" s="21"/>
      <c r="BG42" s="28"/>
    </row>
    <row r="43" spans="5:59" ht="14.1" customHeight="1">
      <c r="E43" s="11"/>
      <c r="W43" s="28"/>
      <c r="X43" s="28"/>
      <c r="Y43" s="28"/>
      <c r="Z43" s="28"/>
      <c r="AA43" s="28"/>
      <c r="AB43" s="11"/>
      <c r="AC43" s="155"/>
      <c r="AD43" s="84">
        <v>140</v>
      </c>
      <c r="AE43" s="191">
        <v>364.5</v>
      </c>
      <c r="AF43" s="85">
        <f t="shared" si="2"/>
        <v>2501.6309325000007</v>
      </c>
      <c r="AG43" s="85">
        <f t="shared" si="2"/>
        <v>2570.4831599999998</v>
      </c>
      <c r="AH43" s="85">
        <f t="shared" si="2"/>
        <v>2639.3353875000003</v>
      </c>
      <c r="AI43" s="85">
        <f t="shared" si="2"/>
        <v>2708.1876149999998</v>
      </c>
      <c r="AJ43" s="85">
        <f t="shared" si="2"/>
        <v>2799.9905850000005</v>
      </c>
      <c r="AK43" s="85">
        <f t="shared" si="2"/>
        <v>2891.7935550000002</v>
      </c>
      <c r="AL43" s="85">
        <f t="shared" si="2"/>
        <v>2983.5965250000004</v>
      </c>
      <c r="AM43" s="85">
        <f t="shared" si="2"/>
        <v>3018.0226387499997</v>
      </c>
      <c r="AN43" s="85">
        <f t="shared" si="2"/>
        <v>3052.4487525000004</v>
      </c>
      <c r="AO43" s="88">
        <v>140</v>
      </c>
      <c r="AQ43" s="138"/>
      <c r="AR43" s="158"/>
      <c r="AS43" s="158"/>
      <c r="AT43" s="161"/>
      <c r="AU43" s="168"/>
      <c r="AV43" s="175"/>
      <c r="AW43" s="171"/>
      <c r="AX43" s="164"/>
      <c r="AY43" s="143" t="s">
        <v>10</v>
      </c>
      <c r="AZ43" s="112"/>
      <c r="BA43" s="112"/>
      <c r="BB43" s="21"/>
      <c r="BC43" s="21"/>
      <c r="BD43" s="21"/>
      <c r="BE43" s="21"/>
      <c r="BF43" s="21"/>
      <c r="BG43" s="28"/>
    </row>
    <row r="44" spans="5:59" ht="14.1" customHeight="1">
      <c r="E44" s="11"/>
      <c r="W44" s="28"/>
      <c r="X44" s="28"/>
      <c r="Y44" s="28"/>
      <c r="Z44" s="28"/>
      <c r="AA44" s="28"/>
      <c r="AB44" s="11"/>
      <c r="AC44" s="155"/>
      <c r="AD44" s="86">
        <v>145</v>
      </c>
      <c r="AE44" s="192">
        <v>373.6</v>
      </c>
      <c r="AF44" s="87">
        <f t="shared" si="2"/>
        <v>2564.0859160000009</v>
      </c>
      <c r="AG44" s="87">
        <f t="shared" si="2"/>
        <v>2634.6570879999999</v>
      </c>
      <c r="AH44" s="87">
        <f t="shared" si="2"/>
        <v>2705.2282599999999</v>
      </c>
      <c r="AI44" s="87">
        <f t="shared" si="2"/>
        <v>2775.7994319999998</v>
      </c>
      <c r="AJ44" s="87">
        <f t="shared" si="2"/>
        <v>2869.8943280000003</v>
      </c>
      <c r="AK44" s="87">
        <f t="shared" si="2"/>
        <v>2963.9892240000008</v>
      </c>
      <c r="AL44" s="87">
        <f t="shared" si="2"/>
        <v>3058.0841200000004</v>
      </c>
      <c r="AM44" s="87">
        <f t="shared" si="2"/>
        <v>3093.3697060000004</v>
      </c>
      <c r="AN44" s="87">
        <f t="shared" si="2"/>
        <v>3128.6552920000008</v>
      </c>
      <c r="AO44" s="89">
        <v>145</v>
      </c>
      <c r="AQ44" s="138"/>
      <c r="AR44" s="158"/>
      <c r="AS44" s="158"/>
      <c r="AT44" s="161"/>
      <c r="AU44" s="168"/>
      <c r="AV44" s="175"/>
      <c r="AW44" s="171"/>
      <c r="AX44" s="164"/>
      <c r="AY44" s="144"/>
      <c r="AZ44" s="112"/>
      <c r="BA44" s="112"/>
      <c r="BB44" s="21"/>
      <c r="BC44" s="21"/>
      <c r="BD44" s="21"/>
      <c r="BE44" s="21"/>
      <c r="BF44" s="21"/>
      <c r="BG44" s="28"/>
    </row>
    <row r="45" spans="5:59" ht="14.1" customHeight="1">
      <c r="E45" s="11"/>
      <c r="W45" s="28"/>
      <c r="X45" s="28"/>
      <c r="Y45" s="28"/>
      <c r="Z45" s="28"/>
      <c r="AA45" s="28"/>
      <c r="AB45" s="11"/>
      <c r="AC45" s="155"/>
      <c r="AD45" s="84">
        <v>150</v>
      </c>
      <c r="AE45" s="191">
        <v>382.8</v>
      </c>
      <c r="AF45" s="85">
        <f t="shared" si="2"/>
        <v>2627.2272180000004</v>
      </c>
      <c r="AG45" s="85">
        <f t="shared" si="2"/>
        <v>2699.5362240000004</v>
      </c>
      <c r="AH45" s="85">
        <f t="shared" si="2"/>
        <v>2771.8452299999999</v>
      </c>
      <c r="AI45" s="85">
        <f t="shared" si="2"/>
        <v>2844.1542359999999</v>
      </c>
      <c r="AJ45" s="85">
        <f t="shared" si="2"/>
        <v>2940.5662440000006</v>
      </c>
      <c r="AK45" s="85">
        <f t="shared" si="2"/>
        <v>3036.9782520000008</v>
      </c>
      <c r="AL45" s="85">
        <f t="shared" si="2"/>
        <v>3133.3902600000001</v>
      </c>
      <c r="AM45" s="85">
        <f t="shared" si="2"/>
        <v>3169.5447629999999</v>
      </c>
      <c r="AN45" s="85">
        <f t="shared" si="2"/>
        <v>3205.6992660000005</v>
      </c>
      <c r="AO45" s="88">
        <v>150</v>
      </c>
      <c r="AQ45" s="138"/>
      <c r="AR45" s="158"/>
      <c r="AS45" s="158"/>
      <c r="AT45" s="161"/>
      <c r="AU45" s="168"/>
      <c r="AV45" s="175"/>
      <c r="AW45" s="171"/>
      <c r="AX45" s="164"/>
      <c r="AY45" s="144"/>
      <c r="AZ45" s="112"/>
      <c r="BA45" s="112"/>
      <c r="BB45" s="21"/>
      <c r="BC45" s="21"/>
      <c r="BD45" s="21"/>
      <c r="BE45" s="21"/>
      <c r="BF45" s="21"/>
      <c r="BG45" s="28"/>
    </row>
    <row r="46" spans="5:59" ht="14.1" customHeight="1">
      <c r="E46" s="11"/>
      <c r="W46" s="28"/>
      <c r="X46" s="28"/>
      <c r="Y46" s="28"/>
      <c r="Z46" s="28"/>
      <c r="AA46" s="28"/>
      <c r="AB46" s="12"/>
      <c r="AC46" s="155"/>
      <c r="AD46" s="86">
        <v>155</v>
      </c>
      <c r="AE46" s="192">
        <v>392.1</v>
      </c>
      <c r="AF46" s="87">
        <f t="shared" si="2"/>
        <v>2691.0548385000002</v>
      </c>
      <c r="AG46" s="87">
        <f t="shared" si="2"/>
        <v>2765.1205680000003</v>
      </c>
      <c r="AH46" s="87">
        <f t="shared" si="2"/>
        <v>2839.1862975000004</v>
      </c>
      <c r="AI46" s="87">
        <f t="shared" si="2"/>
        <v>2913.2520270000005</v>
      </c>
      <c r="AJ46" s="87">
        <f t="shared" si="2"/>
        <v>3012.0063330000003</v>
      </c>
      <c r="AK46" s="87">
        <f t="shared" si="2"/>
        <v>3110.7606390000005</v>
      </c>
      <c r="AL46" s="87">
        <f t="shared" si="2"/>
        <v>3209.5149450000004</v>
      </c>
      <c r="AM46" s="87">
        <f t="shared" si="2"/>
        <v>3246.5478097500004</v>
      </c>
      <c r="AN46" s="87">
        <f t="shared" si="2"/>
        <v>3283.5806745000009</v>
      </c>
      <c r="AO46" s="89">
        <v>155</v>
      </c>
      <c r="AQ46" s="138"/>
      <c r="AR46" s="158"/>
      <c r="AS46" s="158"/>
      <c r="AT46" s="161"/>
      <c r="AU46" s="168"/>
      <c r="AV46" s="175"/>
      <c r="AW46" s="171"/>
      <c r="AX46" s="164"/>
      <c r="AY46" s="144"/>
      <c r="AZ46" s="113"/>
      <c r="BA46" s="112"/>
      <c r="BB46" s="21"/>
      <c r="BC46" s="21"/>
      <c r="BD46" s="21"/>
      <c r="BE46" s="21"/>
      <c r="BF46" s="21"/>
      <c r="BG46" s="28"/>
    </row>
    <row r="47" spans="5:59" ht="14.1" customHeight="1">
      <c r="E47" s="11"/>
      <c r="W47" s="28"/>
      <c r="X47" s="28"/>
      <c r="Y47" s="28"/>
      <c r="Z47" s="28"/>
      <c r="AA47" s="28"/>
      <c r="AB47" s="11"/>
      <c r="AC47" s="155"/>
      <c r="AD47" s="84">
        <v>160</v>
      </c>
      <c r="AE47" s="191">
        <v>403</v>
      </c>
      <c r="AF47" s="85">
        <f t="shared" si="2"/>
        <v>2765.8635550000008</v>
      </c>
      <c r="AG47" s="85">
        <f t="shared" si="2"/>
        <v>2841.9882400000001</v>
      </c>
      <c r="AH47" s="85">
        <f t="shared" si="2"/>
        <v>2918.1129250000004</v>
      </c>
      <c r="AI47" s="85">
        <f t="shared" si="2"/>
        <v>2994.2376099999997</v>
      </c>
      <c r="AJ47" s="85">
        <f t="shared" si="2"/>
        <v>3095.7371900000003</v>
      </c>
      <c r="AK47" s="85">
        <f t="shared" si="2"/>
        <v>3197.23677</v>
      </c>
      <c r="AL47" s="85">
        <f t="shared" si="2"/>
        <v>3298.7363499999997</v>
      </c>
      <c r="AM47" s="85">
        <f t="shared" si="2"/>
        <v>3336.7986924999996</v>
      </c>
      <c r="AN47" s="85">
        <f t="shared" si="2"/>
        <v>3374.8610349999999</v>
      </c>
      <c r="AO47" s="88">
        <v>160</v>
      </c>
      <c r="AP47" s="100"/>
      <c r="AQ47" s="139"/>
      <c r="AR47" s="159"/>
      <c r="AS47" s="159"/>
      <c r="AT47" s="162"/>
      <c r="AU47" s="168"/>
      <c r="AV47" s="175"/>
      <c r="AW47" s="171"/>
      <c r="AX47" s="164"/>
      <c r="AY47" s="145"/>
      <c r="AZ47" s="187" t="s">
        <v>11</v>
      </c>
      <c r="BA47" s="112"/>
      <c r="BB47" s="21"/>
      <c r="BC47" s="21"/>
      <c r="BD47" s="21"/>
      <c r="BE47" s="21"/>
      <c r="BF47" s="21"/>
      <c r="BG47" s="28"/>
    </row>
    <row r="48" spans="5:59" ht="14.1" customHeight="1">
      <c r="E48" s="11"/>
      <c r="W48" s="28"/>
      <c r="X48" s="28"/>
      <c r="Y48" s="42"/>
      <c r="Z48" s="28"/>
      <c r="AA48" s="28"/>
      <c r="AB48" s="12"/>
      <c r="AC48" s="155"/>
      <c r="AD48" s="86">
        <v>165</v>
      </c>
      <c r="AE48" s="192">
        <v>412.7</v>
      </c>
      <c r="AF48" s="87">
        <f t="shared" si="2"/>
        <v>2832.4364495000004</v>
      </c>
      <c r="AG48" s="87">
        <f t="shared" si="2"/>
        <v>2910.3934160000008</v>
      </c>
      <c r="AH48" s="87">
        <f t="shared" si="2"/>
        <v>2988.3503825000003</v>
      </c>
      <c r="AI48" s="87">
        <f t="shared" si="2"/>
        <v>3066.3073489999997</v>
      </c>
      <c r="AJ48" s="87">
        <f t="shared" si="2"/>
        <v>3170.2499710000002</v>
      </c>
      <c r="AK48" s="87">
        <f t="shared" si="2"/>
        <v>3274.1925930000002</v>
      </c>
      <c r="AL48" s="87">
        <f t="shared" si="2"/>
        <v>3378.1352149999998</v>
      </c>
      <c r="AM48" s="87">
        <f t="shared" si="2"/>
        <v>3417.1136982500002</v>
      </c>
      <c r="AN48" s="87">
        <f t="shared" si="2"/>
        <v>3456.0921815000002</v>
      </c>
      <c r="AO48" s="89">
        <v>165</v>
      </c>
      <c r="AQ48" s="2"/>
      <c r="AR48" s="14"/>
      <c r="AS48" s="7"/>
      <c r="AT48" s="14"/>
      <c r="AU48" s="168"/>
      <c r="AV48" s="175"/>
      <c r="AW48" s="171"/>
      <c r="AX48" s="164"/>
      <c r="AY48" s="145"/>
      <c r="AZ48" s="188"/>
      <c r="BA48" s="112"/>
      <c r="BB48" s="21"/>
      <c r="BC48" s="21"/>
      <c r="BD48" s="21"/>
      <c r="BE48" s="21"/>
      <c r="BF48" s="21"/>
      <c r="BG48" s="28"/>
    </row>
    <row r="49" spans="5:59" ht="14.1" customHeight="1">
      <c r="E49" s="2"/>
      <c r="W49" s="28"/>
      <c r="X49" s="28"/>
      <c r="Y49" s="28"/>
      <c r="Z49" s="28"/>
      <c r="AA49" s="28"/>
      <c r="AB49" s="11"/>
      <c r="AC49" s="155"/>
      <c r="AD49" s="84">
        <v>170</v>
      </c>
      <c r="AE49" s="191">
        <v>422.8</v>
      </c>
      <c r="AF49" s="85">
        <f t="shared" si="2"/>
        <v>2901.7546180000008</v>
      </c>
      <c r="AG49" s="85">
        <f t="shared" si="2"/>
        <v>2981.6194240000004</v>
      </c>
      <c r="AH49" s="85">
        <f t="shared" si="2"/>
        <v>3061.48423</v>
      </c>
      <c r="AI49" s="85">
        <f t="shared" si="2"/>
        <v>3141.3490359999996</v>
      </c>
      <c r="AJ49" s="85">
        <f t="shared" si="2"/>
        <v>3247.8354440000003</v>
      </c>
      <c r="AK49" s="85">
        <f t="shared" si="2"/>
        <v>3354.3218520000005</v>
      </c>
      <c r="AL49" s="85">
        <f t="shared" si="2"/>
        <v>3460.8082599999998</v>
      </c>
      <c r="AM49" s="85">
        <f t="shared" si="2"/>
        <v>3500.7406629999996</v>
      </c>
      <c r="AN49" s="85">
        <f t="shared" si="2"/>
        <v>3540.6730660000012</v>
      </c>
      <c r="AO49" s="88">
        <v>170</v>
      </c>
      <c r="AQ49" s="2"/>
      <c r="AR49" s="14"/>
      <c r="AS49" s="7"/>
      <c r="AT49" s="14"/>
      <c r="AU49" s="168"/>
      <c r="AV49" s="175"/>
      <c r="AW49" s="171"/>
      <c r="AX49" s="164"/>
      <c r="AY49" s="145"/>
      <c r="AZ49" s="188"/>
      <c r="BA49" s="112"/>
      <c r="BB49" s="21"/>
      <c r="BC49" s="21"/>
      <c r="BD49" s="21"/>
      <c r="BE49" s="21"/>
      <c r="BF49" s="21"/>
      <c r="BG49" s="28"/>
    </row>
    <row r="50" spans="5:59" ht="14.1" customHeight="1">
      <c r="E50" s="2"/>
      <c r="W50" s="28"/>
      <c r="X50" s="28"/>
      <c r="Y50" s="28"/>
      <c r="Z50" s="28"/>
      <c r="AA50" s="28"/>
      <c r="AB50" s="12"/>
      <c r="AC50" s="155"/>
      <c r="AD50" s="86">
        <v>175</v>
      </c>
      <c r="AE50" s="192">
        <v>433.3</v>
      </c>
      <c r="AF50" s="87">
        <f t="shared" si="2"/>
        <v>2973.8180605000007</v>
      </c>
      <c r="AG50" s="87">
        <f t="shared" si="2"/>
        <v>3055.6662640000009</v>
      </c>
      <c r="AH50" s="87">
        <f t="shared" si="2"/>
        <v>3137.5144675000001</v>
      </c>
      <c r="AI50" s="87">
        <f t="shared" si="2"/>
        <v>3219.3626709999999</v>
      </c>
      <c r="AJ50" s="87">
        <f t="shared" si="2"/>
        <v>3328.4936090000001</v>
      </c>
      <c r="AK50" s="87">
        <f t="shared" si="2"/>
        <v>3437.6245470000003</v>
      </c>
      <c r="AL50" s="87">
        <f t="shared" si="2"/>
        <v>3546.7554849999997</v>
      </c>
      <c r="AM50" s="87">
        <f t="shared" si="2"/>
        <v>3587.67958675</v>
      </c>
      <c r="AN50" s="87">
        <f t="shared" si="2"/>
        <v>3628.6036885000012</v>
      </c>
      <c r="AO50" s="89">
        <v>175</v>
      </c>
      <c r="AQ50" s="2"/>
      <c r="AR50" s="14"/>
      <c r="AS50" s="2"/>
      <c r="AT50" s="14"/>
      <c r="AU50" s="168"/>
      <c r="AV50" s="175"/>
      <c r="AW50" s="171"/>
      <c r="AX50" s="164"/>
      <c r="AY50" s="145"/>
      <c r="AZ50" s="188"/>
      <c r="BA50" s="113"/>
      <c r="BB50" s="21"/>
      <c r="BC50" s="21"/>
      <c r="BD50" s="21"/>
      <c r="BE50" s="21"/>
      <c r="BF50" s="21"/>
      <c r="BG50" s="28"/>
    </row>
    <row r="51" spans="5:59" ht="14.1" customHeight="1">
      <c r="E51" s="2"/>
      <c r="W51" s="28"/>
      <c r="X51" s="28"/>
      <c r="Y51" s="28"/>
      <c r="Z51" s="28"/>
      <c r="AA51" s="28"/>
      <c r="AB51" s="11"/>
      <c r="AC51" s="155"/>
      <c r="AD51" s="84">
        <v>180</v>
      </c>
      <c r="AE51" s="191">
        <v>444</v>
      </c>
      <c r="AF51" s="85">
        <f t="shared" ref="AF51:AN60" si="3">SNB*(1+ECHELON)*COEFF_GRILLE/100*(1+MajorationResidentielle)*$C$6</f>
        <v>3047.2541400000005</v>
      </c>
      <c r="AG51" s="85">
        <f t="shared" si="3"/>
        <v>3131.1235200000006</v>
      </c>
      <c r="AH51" s="85">
        <f t="shared" si="3"/>
        <v>3214.9928999999997</v>
      </c>
      <c r="AI51" s="85">
        <f t="shared" si="3"/>
        <v>3298.8622799999994</v>
      </c>
      <c r="AJ51" s="85">
        <f t="shared" si="3"/>
        <v>3410.6881200000003</v>
      </c>
      <c r="AK51" s="85">
        <f t="shared" si="3"/>
        <v>3522.5139600000002</v>
      </c>
      <c r="AL51" s="85">
        <f t="shared" si="3"/>
        <v>3634.3398000000002</v>
      </c>
      <c r="AM51" s="85">
        <f t="shared" si="3"/>
        <v>3676.2744899999998</v>
      </c>
      <c r="AN51" s="85">
        <f t="shared" si="3"/>
        <v>3718.2091799999998</v>
      </c>
      <c r="AO51" s="88">
        <v>180</v>
      </c>
      <c r="AQ51" s="2"/>
      <c r="AR51" s="14"/>
      <c r="AS51" s="2"/>
      <c r="AT51" s="14"/>
      <c r="AU51" s="168"/>
      <c r="AV51" s="175"/>
      <c r="AW51" s="171"/>
      <c r="AX51" s="164"/>
      <c r="AY51" s="145"/>
      <c r="AZ51" s="189"/>
      <c r="BA51" s="147" t="s">
        <v>12</v>
      </c>
      <c r="BB51" s="19"/>
      <c r="BC51" s="112"/>
      <c r="BD51" s="21"/>
      <c r="BE51" s="21"/>
      <c r="BF51" s="21"/>
      <c r="BG51" s="28"/>
    </row>
    <row r="52" spans="5:59" ht="14.1" customHeight="1">
      <c r="E52" s="2"/>
      <c r="W52" s="28"/>
      <c r="X52" s="28"/>
      <c r="Y52" s="28"/>
      <c r="Z52" s="28"/>
      <c r="AA52" s="28"/>
      <c r="AB52" s="11"/>
      <c r="AC52" s="155"/>
      <c r="AD52" s="86">
        <v>185</v>
      </c>
      <c r="AE52" s="192">
        <v>454.9</v>
      </c>
      <c r="AF52" s="87">
        <f t="shared" si="3"/>
        <v>3122.0628565000006</v>
      </c>
      <c r="AG52" s="87">
        <f t="shared" si="3"/>
        <v>3207.991192</v>
      </c>
      <c r="AH52" s="87">
        <f t="shared" si="3"/>
        <v>3293.9195274999997</v>
      </c>
      <c r="AI52" s="87">
        <f t="shared" si="3"/>
        <v>3379.847863</v>
      </c>
      <c r="AJ52" s="87">
        <f t="shared" si="3"/>
        <v>3494.4189769999998</v>
      </c>
      <c r="AK52" s="87">
        <f t="shared" si="3"/>
        <v>3608.9900910000006</v>
      </c>
      <c r="AL52" s="87">
        <f t="shared" si="3"/>
        <v>3723.561205</v>
      </c>
      <c r="AM52" s="87">
        <f t="shared" si="3"/>
        <v>3766.5253727499999</v>
      </c>
      <c r="AN52" s="87">
        <f t="shared" si="3"/>
        <v>3809.4895405000007</v>
      </c>
      <c r="AO52" s="89">
        <v>185</v>
      </c>
      <c r="AQ52" s="2"/>
      <c r="AR52" s="14"/>
      <c r="AS52" s="2"/>
      <c r="AT52" s="14"/>
      <c r="AU52" s="168"/>
      <c r="AV52" s="175"/>
      <c r="AW52" s="171"/>
      <c r="AX52" s="164"/>
      <c r="AY52" s="145"/>
      <c r="AZ52" s="189"/>
      <c r="BA52" s="148"/>
      <c r="BB52" s="19"/>
      <c r="BC52" s="112"/>
      <c r="BD52" s="21"/>
      <c r="BE52" s="21"/>
      <c r="BF52" s="21"/>
      <c r="BG52" s="28"/>
    </row>
    <row r="53" spans="5:59" ht="14.1" customHeight="1">
      <c r="E53" s="2"/>
      <c r="W53" s="28"/>
      <c r="X53" s="28"/>
      <c r="Y53" s="28"/>
      <c r="Z53" s="28"/>
      <c r="AA53" s="28"/>
      <c r="AB53" s="11"/>
      <c r="AC53" s="155"/>
      <c r="AD53" s="84">
        <v>190</v>
      </c>
      <c r="AE53" s="191">
        <v>466.1</v>
      </c>
      <c r="AF53" s="85">
        <f t="shared" si="3"/>
        <v>3198.9305285000009</v>
      </c>
      <c r="AG53" s="85">
        <f t="shared" si="3"/>
        <v>3286.9744880000007</v>
      </c>
      <c r="AH53" s="85">
        <f t="shared" si="3"/>
        <v>3375.0184475000005</v>
      </c>
      <c r="AI53" s="85">
        <f t="shared" si="3"/>
        <v>3463.0624069999999</v>
      </c>
      <c r="AJ53" s="85">
        <f t="shared" si="3"/>
        <v>3580.4543530000001</v>
      </c>
      <c r="AK53" s="85">
        <f t="shared" si="3"/>
        <v>3697.8462990000007</v>
      </c>
      <c r="AL53" s="85">
        <f t="shared" si="3"/>
        <v>3815.2382450000005</v>
      </c>
      <c r="AM53" s="85">
        <f t="shared" si="3"/>
        <v>3859.2602247499999</v>
      </c>
      <c r="AN53" s="85">
        <f t="shared" si="3"/>
        <v>3903.2822045000007</v>
      </c>
      <c r="AO53" s="88">
        <v>190</v>
      </c>
      <c r="AQ53" s="2"/>
      <c r="AR53" s="2"/>
      <c r="AS53" s="2"/>
      <c r="AT53" s="14"/>
      <c r="AU53" s="168"/>
      <c r="AV53" s="175"/>
      <c r="AW53" s="171"/>
      <c r="AX53" s="164"/>
      <c r="AY53" s="145"/>
      <c r="AZ53" s="189"/>
      <c r="BA53" s="148"/>
      <c r="BB53" s="19"/>
      <c r="BC53" s="112"/>
      <c r="BD53" s="21"/>
      <c r="BE53" s="21"/>
      <c r="BF53" s="21"/>
      <c r="BG53" s="28"/>
    </row>
    <row r="54" spans="5:59" ht="14.1" customHeight="1">
      <c r="E54" s="2"/>
      <c r="W54" s="28"/>
      <c r="X54" s="28"/>
      <c r="Y54" s="28"/>
      <c r="Z54" s="28"/>
      <c r="AA54" s="28"/>
      <c r="AB54" s="11"/>
      <c r="AC54" s="155"/>
      <c r="AD54" s="86">
        <v>195</v>
      </c>
      <c r="AE54" s="192">
        <v>477.6</v>
      </c>
      <c r="AF54" s="87">
        <f t="shared" si="3"/>
        <v>3277.8571560000009</v>
      </c>
      <c r="AG54" s="87">
        <f t="shared" si="3"/>
        <v>3368.0734080000002</v>
      </c>
      <c r="AH54" s="87">
        <f t="shared" si="3"/>
        <v>3458.2896599999999</v>
      </c>
      <c r="AI54" s="87">
        <f t="shared" si="3"/>
        <v>3548.5059120000001</v>
      </c>
      <c r="AJ54" s="87">
        <f t="shared" si="3"/>
        <v>3668.7942480000002</v>
      </c>
      <c r="AK54" s="87">
        <f t="shared" si="3"/>
        <v>3789.0825840000002</v>
      </c>
      <c r="AL54" s="87">
        <f t="shared" si="3"/>
        <v>3909.3709200000008</v>
      </c>
      <c r="AM54" s="87">
        <f t="shared" si="3"/>
        <v>3954.4790460000004</v>
      </c>
      <c r="AN54" s="87">
        <f t="shared" si="3"/>
        <v>3999.5871720000009</v>
      </c>
      <c r="AO54" s="89">
        <v>195</v>
      </c>
      <c r="AQ54" s="10"/>
      <c r="AR54" s="10"/>
      <c r="AS54" s="10"/>
      <c r="AT54" s="10"/>
      <c r="AU54" s="168"/>
      <c r="AV54" s="175"/>
      <c r="AW54" s="171"/>
      <c r="AX54" s="164"/>
      <c r="AY54" s="145"/>
      <c r="AZ54" s="189"/>
      <c r="BA54" s="148"/>
      <c r="BB54" s="22"/>
      <c r="BC54" s="112"/>
      <c r="BD54" s="21"/>
      <c r="BE54" s="21"/>
      <c r="BF54" s="21"/>
      <c r="BG54" s="28"/>
    </row>
    <row r="55" spans="5:59" ht="14.1" customHeight="1">
      <c r="E55" s="2"/>
      <c r="W55" s="28"/>
      <c r="X55" s="28"/>
      <c r="Y55" s="28"/>
      <c r="Z55" s="28"/>
      <c r="AA55" s="28"/>
      <c r="AB55" s="11"/>
      <c r="AC55" s="155"/>
      <c r="AD55" s="84">
        <v>200</v>
      </c>
      <c r="AE55" s="191">
        <v>489.3</v>
      </c>
      <c r="AF55" s="85">
        <f t="shared" si="3"/>
        <v>3358.1564205000013</v>
      </c>
      <c r="AG55" s="85">
        <f t="shared" si="3"/>
        <v>3450.5827440000007</v>
      </c>
      <c r="AH55" s="85">
        <f t="shared" si="3"/>
        <v>3543.0090674999997</v>
      </c>
      <c r="AI55" s="85">
        <f t="shared" si="3"/>
        <v>3635.435391</v>
      </c>
      <c r="AJ55" s="85">
        <f t="shared" si="3"/>
        <v>3758.6704890000001</v>
      </c>
      <c r="AK55" s="85">
        <f t="shared" si="3"/>
        <v>3881.9055870000007</v>
      </c>
      <c r="AL55" s="85">
        <f t="shared" si="3"/>
        <v>4005.1406850000003</v>
      </c>
      <c r="AM55" s="85">
        <f t="shared" si="3"/>
        <v>4051.3538467500002</v>
      </c>
      <c r="AN55" s="85">
        <f t="shared" si="3"/>
        <v>4097.5670085000011</v>
      </c>
      <c r="AO55" s="88">
        <v>200</v>
      </c>
      <c r="AQ55" s="14"/>
      <c r="AR55" s="10"/>
      <c r="AS55" s="10"/>
      <c r="AT55" s="10"/>
      <c r="AU55" s="168"/>
      <c r="AV55" s="175"/>
      <c r="AW55" s="171"/>
      <c r="AX55" s="164"/>
      <c r="AY55" s="145"/>
      <c r="AZ55" s="189"/>
      <c r="BA55" s="149"/>
      <c r="BB55" s="147" t="s">
        <v>13</v>
      </c>
      <c r="BC55" s="107"/>
      <c r="BD55" s="21"/>
      <c r="BE55" s="21"/>
      <c r="BF55" s="21"/>
      <c r="BG55" s="28"/>
    </row>
    <row r="56" spans="5:59" ht="14.1" customHeight="1">
      <c r="E56" s="2"/>
      <c r="W56" s="28"/>
      <c r="X56" s="28"/>
      <c r="Y56" s="28"/>
      <c r="Z56" s="28"/>
      <c r="AA56" s="28"/>
      <c r="AB56" s="11"/>
      <c r="AC56" s="155"/>
      <c r="AD56" s="86">
        <v>205</v>
      </c>
      <c r="AE56" s="192">
        <v>501.5</v>
      </c>
      <c r="AF56" s="87">
        <f t="shared" si="3"/>
        <v>3441.8872775000009</v>
      </c>
      <c r="AG56" s="87">
        <f t="shared" si="3"/>
        <v>3536.6181200000005</v>
      </c>
      <c r="AH56" s="87">
        <f t="shared" si="3"/>
        <v>3631.3489625000002</v>
      </c>
      <c r="AI56" s="87">
        <f t="shared" si="3"/>
        <v>3726.0798049999999</v>
      </c>
      <c r="AJ56" s="87">
        <f t="shared" si="3"/>
        <v>3852.3875950000001</v>
      </c>
      <c r="AK56" s="87">
        <f t="shared" si="3"/>
        <v>3978.6953850000004</v>
      </c>
      <c r="AL56" s="87">
        <f t="shared" si="3"/>
        <v>4105.0031749999998</v>
      </c>
      <c r="AM56" s="87">
        <f t="shared" si="3"/>
        <v>4152.3685962500003</v>
      </c>
      <c r="AN56" s="87">
        <f t="shared" si="3"/>
        <v>4199.7340175000008</v>
      </c>
      <c r="AO56" s="89">
        <v>205</v>
      </c>
      <c r="AQ56" s="14"/>
      <c r="AR56" s="10"/>
      <c r="AS56" s="10"/>
      <c r="AT56" s="10"/>
      <c r="AU56" s="168"/>
      <c r="AV56" s="175"/>
      <c r="AW56" s="171"/>
      <c r="AX56" s="164"/>
      <c r="AY56" s="145"/>
      <c r="AZ56" s="189"/>
      <c r="BA56" s="149"/>
      <c r="BB56" s="148"/>
      <c r="BC56" s="107"/>
      <c r="BD56" s="21"/>
      <c r="BE56" s="21"/>
      <c r="BF56" s="21"/>
      <c r="BG56" s="28"/>
    </row>
    <row r="57" spans="5:59" ht="14.1" customHeight="1">
      <c r="E57" s="2"/>
      <c r="W57" s="28"/>
      <c r="X57" s="28"/>
      <c r="Y57" s="28"/>
      <c r="Z57" s="28"/>
      <c r="AA57" s="28"/>
      <c r="AB57" s="11"/>
      <c r="AC57" s="155"/>
      <c r="AD57" s="84">
        <v>210</v>
      </c>
      <c r="AE57" s="191">
        <v>513.9</v>
      </c>
      <c r="AF57" s="85">
        <f t="shared" si="3"/>
        <v>3526.9907715000008</v>
      </c>
      <c r="AG57" s="85">
        <f t="shared" si="3"/>
        <v>3624.0639119999996</v>
      </c>
      <c r="AH57" s="85">
        <f t="shared" si="3"/>
        <v>3721.1370525000002</v>
      </c>
      <c r="AI57" s="85">
        <f t="shared" si="3"/>
        <v>3818.2101929999999</v>
      </c>
      <c r="AJ57" s="85">
        <f t="shared" si="3"/>
        <v>3947.6410470000001</v>
      </c>
      <c r="AK57" s="85">
        <f t="shared" si="3"/>
        <v>4077.0719009999998</v>
      </c>
      <c r="AL57" s="85">
        <f t="shared" si="3"/>
        <v>4206.5027549999995</v>
      </c>
      <c r="AM57" s="85">
        <f t="shared" si="3"/>
        <v>4255.0393252499998</v>
      </c>
      <c r="AN57" s="85">
        <f t="shared" si="3"/>
        <v>4303.5758955000001</v>
      </c>
      <c r="AO57" s="88">
        <v>210</v>
      </c>
      <c r="AQ57" s="14"/>
      <c r="AR57" s="10"/>
      <c r="AS57" s="10"/>
      <c r="AT57" s="10"/>
      <c r="AU57" s="168"/>
      <c r="AV57" s="175"/>
      <c r="AW57" s="171"/>
      <c r="AX57" s="164"/>
      <c r="AY57" s="145"/>
      <c r="AZ57" s="189"/>
      <c r="BA57" s="149"/>
      <c r="BB57" s="148"/>
      <c r="BC57" s="107"/>
      <c r="BD57" s="21"/>
      <c r="BE57" s="21"/>
      <c r="BF57" s="21"/>
      <c r="BG57" s="28"/>
    </row>
    <row r="58" spans="5:59" ht="14.1" customHeight="1">
      <c r="E58" s="10"/>
      <c r="W58" s="28"/>
      <c r="X58" s="28"/>
      <c r="Y58" s="28"/>
      <c r="Z58" s="28"/>
      <c r="AA58" s="28"/>
      <c r="AC58" s="155"/>
      <c r="AD58" s="86">
        <v>215</v>
      </c>
      <c r="AE58" s="192">
        <v>526.5</v>
      </c>
      <c r="AF58" s="87">
        <f t="shared" si="3"/>
        <v>3613.4669025000012</v>
      </c>
      <c r="AG58" s="87">
        <f t="shared" si="3"/>
        <v>3712.9201200000007</v>
      </c>
      <c r="AH58" s="87">
        <f t="shared" si="3"/>
        <v>3812.3733375000006</v>
      </c>
      <c r="AI58" s="87">
        <f t="shared" si="3"/>
        <v>3911.8265549999996</v>
      </c>
      <c r="AJ58" s="87">
        <f t="shared" si="3"/>
        <v>4044.4308450000008</v>
      </c>
      <c r="AK58" s="87">
        <f t="shared" si="3"/>
        <v>4177.0351350000001</v>
      </c>
      <c r="AL58" s="87">
        <f t="shared" si="3"/>
        <v>4309.6394249999994</v>
      </c>
      <c r="AM58" s="87">
        <f t="shared" si="3"/>
        <v>4359.3660337500005</v>
      </c>
      <c r="AN58" s="87">
        <f t="shared" si="3"/>
        <v>4409.0926425000007</v>
      </c>
      <c r="AO58" s="89">
        <v>215</v>
      </c>
      <c r="AQ58" s="14"/>
      <c r="AR58" s="10"/>
      <c r="AS58" s="10"/>
      <c r="AT58" s="10"/>
      <c r="AU58" s="168"/>
      <c r="AV58" s="175"/>
      <c r="AW58" s="171"/>
      <c r="AX58" s="164"/>
      <c r="AY58" s="145"/>
      <c r="AZ58" s="189"/>
      <c r="BA58" s="149"/>
      <c r="BB58" s="148"/>
      <c r="BC58" s="108"/>
      <c r="BD58" s="21"/>
      <c r="BE58" s="21"/>
      <c r="BF58" s="21"/>
      <c r="BG58" s="28"/>
    </row>
    <row r="59" spans="5:59" ht="14.1" customHeight="1">
      <c r="E59" s="10"/>
      <c r="W59" s="28"/>
      <c r="X59" s="28"/>
      <c r="Y59" s="28"/>
      <c r="Z59" s="28"/>
      <c r="AA59" s="28"/>
      <c r="AC59" s="155"/>
      <c r="AD59" s="84">
        <v>220</v>
      </c>
      <c r="AE59" s="191">
        <v>539.4</v>
      </c>
      <c r="AF59" s="85">
        <f t="shared" si="3"/>
        <v>3702.0019890000003</v>
      </c>
      <c r="AG59" s="85">
        <f t="shared" si="3"/>
        <v>3803.8919519999999</v>
      </c>
      <c r="AH59" s="85">
        <f t="shared" si="3"/>
        <v>3905.781915</v>
      </c>
      <c r="AI59" s="85">
        <f t="shared" si="3"/>
        <v>4007.6718779999992</v>
      </c>
      <c r="AJ59" s="85">
        <f t="shared" si="3"/>
        <v>4143.5251619999999</v>
      </c>
      <c r="AK59" s="85">
        <f t="shared" si="3"/>
        <v>4279.3784459999997</v>
      </c>
      <c r="AL59" s="85">
        <f t="shared" si="3"/>
        <v>4415.2317300000004</v>
      </c>
      <c r="AM59" s="85">
        <f t="shared" si="3"/>
        <v>4466.1767115000002</v>
      </c>
      <c r="AN59" s="85">
        <f t="shared" si="3"/>
        <v>4517.1216930000001</v>
      </c>
      <c r="AO59" s="88">
        <v>220</v>
      </c>
      <c r="AQ59" s="14"/>
      <c r="AR59" s="14"/>
      <c r="AS59" s="10"/>
      <c r="AT59" s="10"/>
      <c r="AU59" s="168"/>
      <c r="AV59" s="175"/>
      <c r="AW59" s="171"/>
      <c r="AX59" s="164"/>
      <c r="AY59" s="145"/>
      <c r="AZ59" s="189"/>
      <c r="BA59" s="149"/>
      <c r="BB59" s="149"/>
      <c r="BC59" s="147" t="s">
        <v>14</v>
      </c>
      <c r="BD59" s="19"/>
      <c r="BE59" s="112"/>
      <c r="BF59" s="21"/>
      <c r="BG59" s="28"/>
    </row>
    <row r="60" spans="5:59" ht="14.1" customHeight="1">
      <c r="E60" s="10"/>
      <c r="W60" s="28"/>
      <c r="X60" s="28"/>
      <c r="Y60" s="28"/>
      <c r="Z60" s="28"/>
      <c r="AA60" s="28"/>
      <c r="AC60" s="155"/>
      <c r="AD60" s="86">
        <v>225</v>
      </c>
      <c r="AE60" s="192">
        <v>552.9</v>
      </c>
      <c r="AF60" s="87">
        <f t="shared" si="3"/>
        <v>3794.6549865000006</v>
      </c>
      <c r="AG60" s="87">
        <f t="shared" si="3"/>
        <v>3899.0950320000002</v>
      </c>
      <c r="AH60" s="87">
        <f t="shared" si="3"/>
        <v>4003.5350775000002</v>
      </c>
      <c r="AI60" s="87">
        <f t="shared" si="3"/>
        <v>4107.9751229999993</v>
      </c>
      <c r="AJ60" s="87">
        <f t="shared" si="3"/>
        <v>4247.2285170000005</v>
      </c>
      <c r="AK60" s="87">
        <f t="shared" si="3"/>
        <v>4386.4819109999999</v>
      </c>
      <c r="AL60" s="87">
        <f t="shared" si="3"/>
        <v>4525.7353050000002</v>
      </c>
      <c r="AM60" s="87">
        <f t="shared" si="3"/>
        <v>4577.9553277499999</v>
      </c>
      <c r="AN60" s="87">
        <f t="shared" si="3"/>
        <v>4630.1753504999997</v>
      </c>
      <c r="AO60" s="89">
        <v>225</v>
      </c>
      <c r="AQ60" s="14"/>
      <c r="AR60" s="14"/>
      <c r="AS60" s="10"/>
      <c r="AT60" s="10"/>
      <c r="AU60" s="168"/>
      <c r="AV60" s="175"/>
      <c r="AW60" s="171"/>
      <c r="AX60" s="164"/>
      <c r="AY60" s="145"/>
      <c r="AZ60" s="189"/>
      <c r="BA60" s="149"/>
      <c r="BB60" s="149"/>
      <c r="BC60" s="148"/>
      <c r="BD60" s="19"/>
      <c r="BE60" s="112"/>
      <c r="BF60" s="21"/>
      <c r="BG60" s="28"/>
    </row>
    <row r="61" spans="5:59" ht="14.1" customHeight="1">
      <c r="E61" s="10"/>
      <c r="W61" s="28"/>
      <c r="X61" s="28"/>
      <c r="Y61" s="28"/>
      <c r="Z61" s="28"/>
      <c r="AA61" s="28"/>
      <c r="AC61" s="155"/>
      <c r="AD61" s="84">
        <v>230</v>
      </c>
      <c r="AE61" s="191">
        <v>566.5</v>
      </c>
      <c r="AF61" s="85">
        <f t="shared" ref="AF61:AN70" si="4">SNB*(1+ECHELON)*COEFF_GRILLE/100*(1+MajorationResidentielle)*$C$6</f>
        <v>3887.9943025000007</v>
      </c>
      <c r="AG61" s="85">
        <f t="shared" si="4"/>
        <v>3995.0033200000007</v>
      </c>
      <c r="AH61" s="85">
        <f t="shared" si="4"/>
        <v>4102.0123375000003</v>
      </c>
      <c r="AI61" s="85">
        <f t="shared" si="4"/>
        <v>4209.0213549999999</v>
      </c>
      <c r="AJ61" s="85">
        <f t="shared" si="4"/>
        <v>4351.7000449999996</v>
      </c>
      <c r="AK61" s="85">
        <f t="shared" si="4"/>
        <v>4494.3787350000011</v>
      </c>
      <c r="AL61" s="85">
        <f t="shared" si="4"/>
        <v>4637.057425</v>
      </c>
      <c r="AM61" s="85">
        <f t="shared" si="4"/>
        <v>4690.5619337500002</v>
      </c>
      <c r="AN61" s="85">
        <f t="shared" si="4"/>
        <v>4744.0664424999995</v>
      </c>
      <c r="AO61" s="88">
        <v>230</v>
      </c>
      <c r="AQ61" s="14"/>
      <c r="AR61" s="14"/>
      <c r="AS61" s="10"/>
      <c r="AT61" s="10"/>
      <c r="AU61" s="168"/>
      <c r="AV61" s="175"/>
      <c r="AW61" s="171"/>
      <c r="AX61" s="164"/>
      <c r="AY61" s="145"/>
      <c r="AZ61" s="189"/>
      <c r="BA61" s="149"/>
      <c r="BB61" s="149"/>
      <c r="BC61" s="148"/>
      <c r="BD61" s="19"/>
      <c r="BE61" s="112"/>
      <c r="BF61" s="21"/>
      <c r="BG61" s="28"/>
    </row>
    <row r="62" spans="5:59" ht="14.1" customHeight="1">
      <c r="E62" s="10"/>
      <c r="W62" s="28"/>
      <c r="X62" s="28"/>
      <c r="Y62" s="28"/>
      <c r="Z62" s="28"/>
      <c r="AA62" s="28"/>
      <c r="AC62" s="155"/>
      <c r="AD62" s="86">
        <v>235</v>
      </c>
      <c r="AE62" s="192">
        <v>580.6</v>
      </c>
      <c r="AF62" s="87">
        <f t="shared" si="4"/>
        <v>3984.7652110000013</v>
      </c>
      <c r="AG62" s="87">
        <f t="shared" si="4"/>
        <v>4094.4376480000005</v>
      </c>
      <c r="AH62" s="87">
        <f t="shared" si="4"/>
        <v>4204.1100850000003</v>
      </c>
      <c r="AI62" s="87">
        <f t="shared" si="4"/>
        <v>4313.7825219999995</v>
      </c>
      <c r="AJ62" s="87">
        <f t="shared" si="4"/>
        <v>4460.0124379999997</v>
      </c>
      <c r="AK62" s="87">
        <f t="shared" si="4"/>
        <v>4606.2423540000009</v>
      </c>
      <c r="AL62" s="87">
        <f t="shared" si="4"/>
        <v>4752.4722700000002</v>
      </c>
      <c r="AM62" s="87">
        <f t="shared" si="4"/>
        <v>4807.3084885000007</v>
      </c>
      <c r="AN62" s="87">
        <f t="shared" si="4"/>
        <v>4862.1447070000013</v>
      </c>
      <c r="AO62" s="89">
        <v>235</v>
      </c>
      <c r="AQ62" s="14"/>
      <c r="AR62" s="14"/>
      <c r="AS62" s="10"/>
      <c r="AT62" s="10"/>
      <c r="AU62" s="168"/>
      <c r="AV62" s="175"/>
      <c r="AW62" s="171"/>
      <c r="AX62" s="164"/>
      <c r="AY62" s="145"/>
      <c r="AZ62" s="189"/>
      <c r="BA62" s="149"/>
      <c r="BB62" s="149"/>
      <c r="BC62" s="148"/>
      <c r="BD62" s="22"/>
      <c r="BE62" s="112"/>
      <c r="BF62" s="21"/>
      <c r="BG62" s="28"/>
    </row>
    <row r="63" spans="5:59" ht="14.1" customHeight="1">
      <c r="E63" s="10"/>
      <c r="W63" s="28"/>
      <c r="X63" s="28"/>
      <c r="Y63" s="28"/>
      <c r="Z63" s="28"/>
      <c r="AA63" s="28"/>
      <c r="AC63" s="155"/>
      <c r="AD63" s="84">
        <v>240</v>
      </c>
      <c r="AE63" s="191">
        <v>598.5</v>
      </c>
      <c r="AF63" s="85">
        <f t="shared" si="4"/>
        <v>4107.6162225000007</v>
      </c>
      <c r="AG63" s="85">
        <f t="shared" si="4"/>
        <v>4220.6698800000004</v>
      </c>
      <c r="AH63" s="85">
        <f t="shared" si="4"/>
        <v>4333.7235375000009</v>
      </c>
      <c r="AI63" s="85">
        <f t="shared" si="4"/>
        <v>4446.7771949999997</v>
      </c>
      <c r="AJ63" s="85">
        <f t="shared" si="4"/>
        <v>4597.5154050000001</v>
      </c>
      <c r="AK63" s="85">
        <f t="shared" si="4"/>
        <v>4748.2536150000014</v>
      </c>
      <c r="AL63" s="85">
        <f t="shared" si="4"/>
        <v>4898.991825000001</v>
      </c>
      <c r="AM63" s="85">
        <f t="shared" si="4"/>
        <v>4955.5186537499994</v>
      </c>
      <c r="AN63" s="85">
        <f t="shared" si="4"/>
        <v>5012.0454825000006</v>
      </c>
      <c r="AO63" s="88">
        <v>240</v>
      </c>
      <c r="AP63" s="97"/>
      <c r="AQ63" s="98"/>
      <c r="AR63" s="98"/>
      <c r="AS63" s="98"/>
      <c r="AT63" s="99"/>
      <c r="AU63" s="169"/>
      <c r="AV63" s="176"/>
      <c r="AW63" s="172"/>
      <c r="AX63" s="165"/>
      <c r="AY63" s="146"/>
      <c r="AZ63" s="189"/>
      <c r="BA63" s="149"/>
      <c r="BB63" s="149"/>
      <c r="BC63" s="149"/>
      <c r="BD63" s="147" t="s">
        <v>15</v>
      </c>
      <c r="BE63" s="107"/>
      <c r="BF63" s="21"/>
      <c r="BG63" s="28"/>
    </row>
    <row r="64" spans="5:59" ht="14.1" customHeight="1">
      <c r="E64" s="10"/>
      <c r="W64" s="28"/>
      <c r="X64" s="28"/>
      <c r="Y64" s="28"/>
      <c r="Z64" s="28"/>
      <c r="AA64" s="28"/>
      <c r="AC64" s="155"/>
      <c r="AD64" s="86">
        <v>245</v>
      </c>
      <c r="AE64" s="192">
        <v>613.20000000000005</v>
      </c>
      <c r="AF64" s="87">
        <f t="shared" si="4"/>
        <v>4208.5050420000016</v>
      </c>
      <c r="AG64" s="87">
        <f t="shared" si="4"/>
        <v>4324.3354560000007</v>
      </c>
      <c r="AH64" s="87">
        <f t="shared" si="4"/>
        <v>4440.1658700000007</v>
      </c>
      <c r="AI64" s="87">
        <f t="shared" si="4"/>
        <v>4555.9962840000007</v>
      </c>
      <c r="AJ64" s="87">
        <f t="shared" si="4"/>
        <v>4710.4368360000008</v>
      </c>
      <c r="AK64" s="87">
        <f t="shared" si="4"/>
        <v>4864.8773880000008</v>
      </c>
      <c r="AL64" s="87">
        <f t="shared" si="4"/>
        <v>5019.3179400000008</v>
      </c>
      <c r="AM64" s="87">
        <f t="shared" si="4"/>
        <v>5077.2331470000008</v>
      </c>
      <c r="AN64" s="87">
        <f t="shared" si="4"/>
        <v>5135.1483540000008</v>
      </c>
      <c r="AO64" s="89">
        <v>245</v>
      </c>
      <c r="AQ64" s="14"/>
      <c r="AR64" s="14"/>
      <c r="AS64" s="14"/>
      <c r="AT64" s="10"/>
      <c r="AU64" s="10"/>
      <c r="AV64" s="20"/>
      <c r="AW64" s="23"/>
      <c r="AX64" s="20"/>
      <c r="AY64" s="20"/>
      <c r="AZ64" s="189"/>
      <c r="BA64" s="149"/>
      <c r="BB64" s="149"/>
      <c r="BC64" s="149"/>
      <c r="BD64" s="148"/>
      <c r="BE64" s="106"/>
      <c r="BF64" s="20"/>
      <c r="BG64" s="28"/>
    </row>
    <row r="65" spans="5:59" ht="14.1" customHeight="1">
      <c r="E65" s="10"/>
      <c r="W65" s="28"/>
      <c r="X65" s="28"/>
      <c r="Y65" s="28"/>
      <c r="Z65" s="28"/>
      <c r="AA65" s="28"/>
      <c r="AC65" s="155"/>
      <c r="AD65" s="84">
        <v>250</v>
      </c>
      <c r="AE65" s="191">
        <v>628.29999999999995</v>
      </c>
      <c r="AF65" s="85">
        <f t="shared" si="4"/>
        <v>4312.1391355000005</v>
      </c>
      <c r="AG65" s="85">
        <f t="shared" si="4"/>
        <v>4430.8218640000005</v>
      </c>
      <c r="AH65" s="85">
        <f t="shared" si="4"/>
        <v>4549.5045924999995</v>
      </c>
      <c r="AI65" s="85">
        <f t="shared" si="4"/>
        <v>4668.1873209999994</v>
      </c>
      <c r="AJ65" s="85">
        <f t="shared" si="4"/>
        <v>4826.4309590000003</v>
      </c>
      <c r="AK65" s="85">
        <f t="shared" si="4"/>
        <v>4984.6745970000011</v>
      </c>
      <c r="AL65" s="85">
        <f t="shared" si="4"/>
        <v>5142.9182349999992</v>
      </c>
      <c r="AM65" s="85">
        <f t="shared" si="4"/>
        <v>5202.2595992500001</v>
      </c>
      <c r="AN65" s="85">
        <f t="shared" si="4"/>
        <v>5261.6009635</v>
      </c>
      <c r="AO65" s="88">
        <v>250</v>
      </c>
      <c r="AQ65" s="14"/>
      <c r="AR65" s="14"/>
      <c r="AS65" s="14"/>
      <c r="AT65" s="10"/>
      <c r="AU65" s="10"/>
      <c r="AV65" s="20"/>
      <c r="AW65" s="21"/>
      <c r="AX65" s="20"/>
      <c r="AY65" s="20"/>
      <c r="AZ65" s="189"/>
      <c r="BA65" s="149"/>
      <c r="BB65" s="149"/>
      <c r="BC65" s="149"/>
      <c r="BD65" s="148"/>
      <c r="BE65" s="106"/>
      <c r="BF65" s="20"/>
      <c r="BG65" s="28"/>
    </row>
    <row r="66" spans="5:59" ht="14.1" customHeight="1">
      <c r="E66" s="10"/>
      <c r="W66" s="28"/>
      <c r="X66" s="28"/>
      <c r="Y66" s="28"/>
      <c r="Z66" s="28"/>
      <c r="AA66" s="28"/>
      <c r="AC66" s="155"/>
      <c r="AD66" s="86">
        <v>255</v>
      </c>
      <c r="AE66" s="192">
        <v>643.9</v>
      </c>
      <c r="AF66" s="87">
        <f t="shared" si="4"/>
        <v>4419.2048215000013</v>
      </c>
      <c r="AG66" s="87">
        <f t="shared" si="4"/>
        <v>4540.8343120000009</v>
      </c>
      <c r="AH66" s="87">
        <f t="shared" si="4"/>
        <v>4662.4638025000004</v>
      </c>
      <c r="AI66" s="87">
        <f t="shared" si="4"/>
        <v>4784.0932929999999</v>
      </c>
      <c r="AJ66" s="87">
        <f t="shared" si="4"/>
        <v>4946.2659469999999</v>
      </c>
      <c r="AK66" s="87">
        <f t="shared" si="4"/>
        <v>5108.4386009999998</v>
      </c>
      <c r="AL66" s="87">
        <f t="shared" si="4"/>
        <v>5270.6112549999998</v>
      </c>
      <c r="AM66" s="87">
        <f t="shared" si="4"/>
        <v>5331.4260002499996</v>
      </c>
      <c r="AN66" s="87">
        <f t="shared" si="4"/>
        <v>5392.2407455000011</v>
      </c>
      <c r="AO66" s="89">
        <v>255</v>
      </c>
      <c r="AQ66" s="10"/>
      <c r="AR66" s="14"/>
      <c r="AS66" s="14"/>
      <c r="AT66" s="10"/>
      <c r="AU66" s="10"/>
      <c r="AV66" s="20"/>
      <c r="AW66" s="20"/>
      <c r="AX66" s="20"/>
      <c r="AY66" s="20"/>
      <c r="AZ66" s="189"/>
      <c r="BA66" s="149"/>
      <c r="BB66" s="149"/>
      <c r="BC66" s="149"/>
      <c r="BD66" s="148"/>
      <c r="BE66" s="114"/>
      <c r="BF66" s="20"/>
      <c r="BG66" s="28"/>
    </row>
    <row r="67" spans="5:59" ht="14.1" customHeight="1">
      <c r="E67" s="10"/>
      <c r="W67" s="28"/>
      <c r="X67" s="28"/>
      <c r="Y67" s="28"/>
      <c r="Z67" s="28"/>
      <c r="AA67" s="28"/>
      <c r="AC67" s="155"/>
      <c r="AD67" s="84">
        <v>260</v>
      </c>
      <c r="AE67" s="191">
        <v>659.8</v>
      </c>
      <c r="AF67" s="85">
        <f t="shared" si="4"/>
        <v>4528.3294630000009</v>
      </c>
      <c r="AG67" s="85">
        <f t="shared" si="4"/>
        <v>4652.9623840000004</v>
      </c>
      <c r="AH67" s="85">
        <f t="shared" si="4"/>
        <v>4777.5953049999998</v>
      </c>
      <c r="AI67" s="85">
        <f t="shared" si="4"/>
        <v>4902.2282259999993</v>
      </c>
      <c r="AJ67" s="85">
        <f t="shared" si="4"/>
        <v>5068.4054539999997</v>
      </c>
      <c r="AK67" s="85">
        <f t="shared" si="4"/>
        <v>5234.5826820000002</v>
      </c>
      <c r="AL67" s="85">
        <f t="shared" si="4"/>
        <v>5400.7599100000007</v>
      </c>
      <c r="AM67" s="85">
        <f t="shared" si="4"/>
        <v>5463.076370499999</v>
      </c>
      <c r="AN67" s="85">
        <f t="shared" si="4"/>
        <v>5525.3928310000001</v>
      </c>
      <c r="AO67" s="88">
        <v>260</v>
      </c>
      <c r="AQ67" s="10"/>
      <c r="AR67" s="14"/>
      <c r="AS67" s="14"/>
      <c r="AT67" s="14"/>
      <c r="AU67" s="10"/>
      <c r="AV67" s="25"/>
      <c r="AW67" s="20"/>
      <c r="AX67" s="20"/>
      <c r="AY67" s="20"/>
      <c r="AZ67" s="189"/>
      <c r="BA67" s="149"/>
      <c r="BB67" s="149"/>
      <c r="BC67" s="149"/>
      <c r="BD67" s="149"/>
      <c r="BE67" s="147" t="s">
        <v>16</v>
      </c>
      <c r="BF67" s="35"/>
      <c r="BG67" s="115"/>
    </row>
    <row r="68" spans="5:59" ht="14.1" customHeight="1">
      <c r="E68" s="10"/>
      <c r="W68" s="28"/>
      <c r="X68" s="28"/>
      <c r="Y68" s="28"/>
      <c r="Z68" s="28"/>
      <c r="AA68" s="28"/>
      <c r="AC68" s="155"/>
      <c r="AD68" s="86">
        <v>265</v>
      </c>
      <c r="AE68" s="192">
        <v>676.2</v>
      </c>
      <c r="AF68" s="87">
        <f t="shared" si="4"/>
        <v>4640.8856970000015</v>
      </c>
      <c r="AG68" s="87">
        <f t="shared" si="4"/>
        <v>4768.6164960000006</v>
      </c>
      <c r="AH68" s="87">
        <f t="shared" si="4"/>
        <v>4896.3472950000005</v>
      </c>
      <c r="AI68" s="87">
        <f t="shared" si="4"/>
        <v>5024.0780940000004</v>
      </c>
      <c r="AJ68" s="87">
        <f t="shared" si="4"/>
        <v>5194.3858260000015</v>
      </c>
      <c r="AK68" s="87">
        <f t="shared" si="4"/>
        <v>5364.6935580000008</v>
      </c>
      <c r="AL68" s="87">
        <f t="shared" si="4"/>
        <v>5535.0012900000002</v>
      </c>
      <c r="AM68" s="87">
        <f t="shared" si="4"/>
        <v>5598.8666895000006</v>
      </c>
      <c r="AN68" s="87">
        <f t="shared" si="4"/>
        <v>5662.732089000001</v>
      </c>
      <c r="AO68" s="89">
        <v>265</v>
      </c>
      <c r="AQ68" s="10"/>
      <c r="AR68" s="14"/>
      <c r="AS68" s="14"/>
      <c r="AT68" s="14"/>
      <c r="AU68" s="10"/>
      <c r="AV68" s="25"/>
      <c r="AW68" s="20"/>
      <c r="AX68" s="20"/>
      <c r="AY68" s="20"/>
      <c r="AZ68" s="189"/>
      <c r="BA68" s="149"/>
      <c r="BB68" s="149"/>
      <c r="BC68" s="149"/>
      <c r="BD68" s="149"/>
      <c r="BE68" s="148"/>
      <c r="BF68" s="35"/>
      <c r="BG68" s="115"/>
    </row>
    <row r="69" spans="5:59" ht="14.1" customHeight="1">
      <c r="E69" s="10"/>
      <c r="W69" s="28"/>
      <c r="X69" s="28"/>
      <c r="Y69" s="28"/>
      <c r="Z69" s="28"/>
      <c r="AA69" s="28"/>
      <c r="AC69" s="155"/>
      <c r="AD69" s="84">
        <v>270</v>
      </c>
      <c r="AE69" s="191">
        <v>692.9</v>
      </c>
      <c r="AF69" s="85">
        <f t="shared" si="4"/>
        <v>4755.5008865000018</v>
      </c>
      <c r="AG69" s="85">
        <f t="shared" si="4"/>
        <v>4886.3862320000007</v>
      </c>
      <c r="AH69" s="85">
        <f t="shared" si="4"/>
        <v>5017.2715774999997</v>
      </c>
      <c r="AI69" s="85">
        <f t="shared" si="4"/>
        <v>5148.1569229999986</v>
      </c>
      <c r="AJ69" s="85">
        <f t="shared" si="4"/>
        <v>5322.670717</v>
      </c>
      <c r="AK69" s="85">
        <f t="shared" si="4"/>
        <v>5497.1845110000004</v>
      </c>
      <c r="AL69" s="85">
        <f t="shared" si="4"/>
        <v>5671.6983049999999</v>
      </c>
      <c r="AM69" s="85">
        <f t="shared" si="4"/>
        <v>5737.1409777500003</v>
      </c>
      <c r="AN69" s="85">
        <f t="shared" si="4"/>
        <v>5802.5836505000007</v>
      </c>
      <c r="AO69" s="88">
        <v>270</v>
      </c>
      <c r="AQ69" s="10"/>
      <c r="AR69" s="14"/>
      <c r="AS69" s="14"/>
      <c r="AT69" s="14"/>
      <c r="AU69" s="10"/>
      <c r="AV69" s="25"/>
      <c r="AW69" s="20"/>
      <c r="AX69" s="20"/>
      <c r="AY69" s="20"/>
      <c r="AZ69" s="189"/>
      <c r="BA69" s="149"/>
      <c r="BB69" s="149"/>
      <c r="BC69" s="149"/>
      <c r="BD69" s="149"/>
      <c r="BE69" s="148"/>
      <c r="BF69" s="35"/>
      <c r="BG69" s="115"/>
    </row>
    <row r="70" spans="5:59" ht="14.1" customHeight="1">
      <c r="E70" s="10"/>
      <c r="W70" s="28"/>
      <c r="X70" s="28"/>
      <c r="Y70" s="28"/>
      <c r="Z70" s="28"/>
      <c r="AA70" s="28"/>
      <c r="AC70" s="155"/>
      <c r="AD70" s="86">
        <v>275</v>
      </c>
      <c r="AE70" s="192">
        <v>709.9</v>
      </c>
      <c r="AF70" s="87">
        <f t="shared" si="4"/>
        <v>4872.1750315000018</v>
      </c>
      <c r="AG70" s="87">
        <f t="shared" si="4"/>
        <v>5006.271592000001</v>
      </c>
      <c r="AH70" s="87">
        <f t="shared" si="4"/>
        <v>5140.3681525000002</v>
      </c>
      <c r="AI70" s="87">
        <f t="shared" si="4"/>
        <v>5274.4647129999994</v>
      </c>
      <c r="AJ70" s="87">
        <f t="shared" si="4"/>
        <v>5453.2601269999996</v>
      </c>
      <c r="AK70" s="87">
        <f t="shared" si="4"/>
        <v>5632.0555410000006</v>
      </c>
      <c r="AL70" s="87">
        <f t="shared" si="4"/>
        <v>5810.8509550000008</v>
      </c>
      <c r="AM70" s="87">
        <f t="shared" si="4"/>
        <v>5877.899235249999</v>
      </c>
      <c r="AN70" s="87">
        <f t="shared" si="4"/>
        <v>5944.9475155</v>
      </c>
      <c r="AO70" s="89">
        <v>275</v>
      </c>
      <c r="AQ70" s="10"/>
      <c r="AR70" s="10"/>
      <c r="AS70" s="14"/>
      <c r="AT70" s="14"/>
      <c r="AU70" s="10"/>
      <c r="AV70" s="25"/>
      <c r="AW70" s="20"/>
      <c r="AX70" s="20"/>
      <c r="AY70" s="20"/>
      <c r="AZ70" s="189"/>
      <c r="BA70" s="149"/>
      <c r="BB70" s="149"/>
      <c r="BC70" s="149"/>
      <c r="BD70" s="149"/>
      <c r="BE70" s="148"/>
      <c r="BF70" s="36"/>
      <c r="BG70" s="115"/>
    </row>
    <row r="71" spans="5:59" ht="14.1" customHeight="1">
      <c r="E71" s="10"/>
      <c r="W71" s="28"/>
      <c r="X71" s="28"/>
      <c r="Y71" s="28"/>
      <c r="Z71" s="28"/>
      <c r="AA71" s="28"/>
      <c r="AC71" s="155"/>
      <c r="AD71" s="84">
        <v>280</v>
      </c>
      <c r="AE71" s="191">
        <v>727.5</v>
      </c>
      <c r="AF71" s="85">
        <f t="shared" ref="AF71:AN80" si="5">SNB*(1+ECHELON)*COEFF_GRILLE/100*(1+MajorationResidentielle)*$C$6</f>
        <v>4992.9670875000011</v>
      </c>
      <c r="AG71" s="85">
        <f t="shared" si="5"/>
        <v>5130.3882000000012</v>
      </c>
      <c r="AH71" s="85">
        <f t="shared" si="5"/>
        <v>5267.8093124999996</v>
      </c>
      <c r="AI71" s="85">
        <f t="shared" si="5"/>
        <v>5405.2304249999997</v>
      </c>
      <c r="AJ71" s="85">
        <f t="shared" si="5"/>
        <v>5588.4585750000006</v>
      </c>
      <c r="AK71" s="85">
        <f t="shared" si="5"/>
        <v>5771.6867250000005</v>
      </c>
      <c r="AL71" s="85">
        <f t="shared" si="5"/>
        <v>5954.9148749999995</v>
      </c>
      <c r="AM71" s="85">
        <f t="shared" si="5"/>
        <v>6023.6254312500005</v>
      </c>
      <c r="AN71" s="85">
        <f t="shared" si="5"/>
        <v>6092.3359875000006</v>
      </c>
      <c r="AO71" s="88">
        <v>280</v>
      </c>
      <c r="AQ71" s="10"/>
      <c r="AR71" s="10"/>
      <c r="AS71" s="14"/>
      <c r="AT71" s="14"/>
      <c r="AU71" s="21"/>
      <c r="AV71" s="25"/>
      <c r="AW71" s="20"/>
      <c r="AX71" s="20"/>
      <c r="AY71" s="20"/>
      <c r="AZ71" s="189"/>
      <c r="BA71" s="149"/>
      <c r="BB71" s="149"/>
      <c r="BC71" s="149"/>
      <c r="BD71" s="149"/>
      <c r="BE71" s="149"/>
      <c r="BF71" s="147" t="s">
        <v>17</v>
      </c>
      <c r="BG71" s="116"/>
    </row>
    <row r="72" spans="5:59" ht="14.1" customHeight="1">
      <c r="E72" s="10"/>
      <c r="W72" s="28"/>
      <c r="X72" s="28"/>
      <c r="Y72" s="28"/>
      <c r="Z72" s="28"/>
      <c r="AA72" s="28"/>
      <c r="AC72" s="155"/>
      <c r="AD72" s="86">
        <v>285</v>
      </c>
      <c r="AE72" s="192">
        <v>744</v>
      </c>
      <c r="AF72" s="87">
        <f t="shared" si="5"/>
        <v>5106.2096400000009</v>
      </c>
      <c r="AG72" s="87">
        <f t="shared" si="5"/>
        <v>5246.7475200000008</v>
      </c>
      <c r="AH72" s="87">
        <f t="shared" si="5"/>
        <v>5387.2853999999998</v>
      </c>
      <c r="AI72" s="87">
        <f t="shared" si="5"/>
        <v>5527.8232800000005</v>
      </c>
      <c r="AJ72" s="87">
        <f t="shared" si="5"/>
        <v>5715.20712</v>
      </c>
      <c r="AK72" s="87">
        <f t="shared" si="5"/>
        <v>5902.5909600000014</v>
      </c>
      <c r="AL72" s="87">
        <f t="shared" si="5"/>
        <v>6089.9748</v>
      </c>
      <c r="AM72" s="87">
        <f t="shared" si="5"/>
        <v>6160.2437400000008</v>
      </c>
      <c r="AN72" s="87">
        <f t="shared" si="5"/>
        <v>6230.5126800000007</v>
      </c>
      <c r="AO72" s="89">
        <v>285</v>
      </c>
      <c r="AQ72" s="10"/>
      <c r="AR72" s="10"/>
      <c r="AS72" s="14"/>
      <c r="AT72" s="14"/>
      <c r="AU72" s="21"/>
      <c r="AV72" s="25"/>
      <c r="AW72" s="20"/>
      <c r="AX72" s="20"/>
      <c r="AY72" s="20"/>
      <c r="AZ72" s="189"/>
      <c r="BA72" s="149"/>
      <c r="BB72" s="149"/>
      <c r="BC72" s="149"/>
      <c r="BD72" s="149"/>
      <c r="BE72" s="149"/>
      <c r="BF72" s="148"/>
      <c r="BG72" s="116"/>
    </row>
    <row r="73" spans="5:59" ht="14.1" customHeight="1">
      <c r="E73" s="10"/>
      <c r="W73" s="28"/>
      <c r="X73" s="28"/>
      <c r="Y73" s="28"/>
      <c r="Z73" s="28"/>
      <c r="AA73" s="28"/>
      <c r="AC73" s="155"/>
      <c r="AD73" s="84">
        <v>290</v>
      </c>
      <c r="AE73" s="191">
        <v>760.7</v>
      </c>
      <c r="AF73" s="85">
        <f t="shared" si="5"/>
        <v>5220.8248295000012</v>
      </c>
      <c r="AG73" s="85">
        <f t="shared" si="5"/>
        <v>5364.5172560000001</v>
      </c>
      <c r="AH73" s="85">
        <f t="shared" si="5"/>
        <v>5508.2096825000008</v>
      </c>
      <c r="AI73" s="85">
        <f t="shared" si="5"/>
        <v>5651.9021090000006</v>
      </c>
      <c r="AJ73" s="85">
        <f t="shared" si="5"/>
        <v>5843.4920110000003</v>
      </c>
      <c r="AK73" s="85">
        <f t="shared" si="5"/>
        <v>6035.0819130000018</v>
      </c>
      <c r="AL73" s="85">
        <f t="shared" si="5"/>
        <v>6226.6718150000006</v>
      </c>
      <c r="AM73" s="85">
        <f t="shared" si="5"/>
        <v>6298.5180282500005</v>
      </c>
      <c r="AN73" s="85">
        <f t="shared" si="5"/>
        <v>6370.3642415000013</v>
      </c>
      <c r="AO73" s="88">
        <v>290</v>
      </c>
      <c r="AQ73" s="10"/>
      <c r="AR73" s="10"/>
      <c r="AS73" s="14"/>
      <c r="AT73" s="14"/>
      <c r="AU73" s="21"/>
      <c r="AV73" s="25"/>
      <c r="AW73" s="20"/>
      <c r="AX73" s="20"/>
      <c r="AY73" s="20"/>
      <c r="AZ73" s="189"/>
      <c r="BA73" s="149"/>
      <c r="BB73" s="149"/>
      <c r="BC73" s="149"/>
      <c r="BD73" s="149"/>
      <c r="BE73" s="149"/>
      <c r="BF73" s="148"/>
      <c r="BG73" s="116"/>
    </row>
    <row r="74" spans="5:59" ht="14.1" customHeight="1">
      <c r="E74" s="10"/>
      <c r="W74" s="28"/>
      <c r="X74" s="28"/>
      <c r="Y74" s="28"/>
      <c r="Z74" s="28"/>
      <c r="AA74" s="28"/>
      <c r="AC74" s="155"/>
      <c r="AD74" s="86">
        <v>295</v>
      </c>
      <c r="AE74" s="192">
        <v>777.6</v>
      </c>
      <c r="AF74" s="87">
        <f t="shared" si="5"/>
        <v>5336.812656000001</v>
      </c>
      <c r="AG74" s="87">
        <f t="shared" si="5"/>
        <v>5483.697408</v>
      </c>
      <c r="AH74" s="87">
        <f t="shared" si="5"/>
        <v>5630.5821599999999</v>
      </c>
      <c r="AI74" s="87">
        <f t="shared" si="5"/>
        <v>5777.4669119999999</v>
      </c>
      <c r="AJ74" s="87">
        <f t="shared" si="5"/>
        <v>5973.3132480000004</v>
      </c>
      <c r="AK74" s="87">
        <f t="shared" si="5"/>
        <v>6169.1595840000009</v>
      </c>
      <c r="AL74" s="87">
        <f t="shared" si="5"/>
        <v>6365.0059199999996</v>
      </c>
      <c r="AM74" s="87">
        <f t="shared" si="5"/>
        <v>6438.4482960000005</v>
      </c>
      <c r="AN74" s="87">
        <f t="shared" si="5"/>
        <v>6511.8906720000004</v>
      </c>
      <c r="AO74" s="89">
        <v>295</v>
      </c>
      <c r="AQ74" s="10"/>
      <c r="AR74" s="10"/>
      <c r="AS74" s="10"/>
      <c r="AT74" s="14"/>
      <c r="AU74" s="21"/>
      <c r="AV74" s="25"/>
      <c r="AW74" s="20"/>
      <c r="AX74" s="20"/>
      <c r="AY74" s="20"/>
      <c r="AZ74" s="189"/>
      <c r="BA74" s="149"/>
      <c r="BB74" s="149"/>
      <c r="BC74" s="149"/>
      <c r="BD74" s="149"/>
      <c r="BE74" s="149"/>
      <c r="BF74" s="148"/>
      <c r="BG74" s="117"/>
    </row>
    <row r="75" spans="5:59" ht="14.1" customHeight="1">
      <c r="E75" s="10"/>
      <c r="W75" s="28"/>
      <c r="X75" s="28"/>
      <c r="Y75" s="28"/>
      <c r="Z75" s="28"/>
      <c r="AA75" s="28"/>
      <c r="AC75" s="155"/>
      <c r="AD75" s="84">
        <v>300</v>
      </c>
      <c r="AE75" s="191">
        <v>794.9</v>
      </c>
      <c r="AF75" s="85">
        <f t="shared" si="5"/>
        <v>5455.5457565000006</v>
      </c>
      <c r="AG75" s="85">
        <f t="shared" si="5"/>
        <v>5605.6983920000002</v>
      </c>
      <c r="AH75" s="85">
        <f t="shared" si="5"/>
        <v>5755.8510275000008</v>
      </c>
      <c r="AI75" s="85">
        <f t="shared" si="5"/>
        <v>5906.0036629999995</v>
      </c>
      <c r="AJ75" s="85">
        <f t="shared" si="5"/>
        <v>6106.2071770000002</v>
      </c>
      <c r="AK75" s="85">
        <f t="shared" si="5"/>
        <v>6306.410691</v>
      </c>
      <c r="AL75" s="85">
        <f t="shared" si="5"/>
        <v>6506.6142050000008</v>
      </c>
      <c r="AM75" s="85">
        <f t="shared" si="5"/>
        <v>6581.6905227500001</v>
      </c>
      <c r="AN75" s="85">
        <f t="shared" si="5"/>
        <v>6656.7668405000004</v>
      </c>
      <c r="AO75" s="88">
        <v>300</v>
      </c>
      <c r="AQ75" s="10"/>
      <c r="AR75" s="10"/>
      <c r="AS75" s="10"/>
      <c r="AT75" s="14"/>
      <c r="AU75" s="21"/>
      <c r="AV75" s="21"/>
      <c r="AW75" s="20"/>
      <c r="AX75" s="21"/>
      <c r="AY75" s="21"/>
      <c r="AZ75" s="189"/>
      <c r="BA75" s="149"/>
      <c r="BB75" s="149"/>
      <c r="BC75" s="149"/>
      <c r="BD75" s="149"/>
      <c r="BE75" s="149"/>
      <c r="BF75" s="149"/>
      <c r="BG75" s="184" t="s">
        <v>18</v>
      </c>
    </row>
    <row r="76" spans="5:59" ht="14.1" customHeight="1">
      <c r="E76" s="10"/>
      <c r="W76" s="28"/>
      <c r="X76" s="28"/>
      <c r="Y76" s="28"/>
      <c r="Z76" s="28"/>
      <c r="AA76" s="28"/>
      <c r="AC76" s="155"/>
      <c r="AD76" s="86">
        <v>305</v>
      </c>
      <c r="AE76" s="192">
        <v>812.6</v>
      </c>
      <c r="AF76" s="87">
        <f t="shared" si="5"/>
        <v>5577.0241310000019</v>
      </c>
      <c r="AG76" s="87">
        <f t="shared" si="5"/>
        <v>5730.5202080000017</v>
      </c>
      <c r="AH76" s="87">
        <f t="shared" si="5"/>
        <v>5884.0162849999997</v>
      </c>
      <c r="AI76" s="87">
        <f t="shared" si="5"/>
        <v>6037.5123619999995</v>
      </c>
      <c r="AJ76" s="87">
        <f t="shared" si="5"/>
        <v>6242.1737979999998</v>
      </c>
      <c r="AK76" s="87">
        <f t="shared" si="5"/>
        <v>6446.835234000001</v>
      </c>
      <c r="AL76" s="87">
        <f t="shared" si="5"/>
        <v>6651.4966700000004</v>
      </c>
      <c r="AM76" s="87">
        <f t="shared" si="5"/>
        <v>6728.2447085000013</v>
      </c>
      <c r="AN76" s="87">
        <f t="shared" si="5"/>
        <v>6804.9927470000011</v>
      </c>
      <c r="AO76" s="89">
        <v>305</v>
      </c>
      <c r="AQ76" s="10"/>
      <c r="AR76" s="10"/>
      <c r="AS76" s="10"/>
      <c r="AT76" s="14"/>
      <c r="AU76" s="21"/>
      <c r="AV76" s="21"/>
      <c r="AW76" s="20"/>
      <c r="AX76" s="21"/>
      <c r="AY76" s="21"/>
      <c r="AZ76" s="189"/>
      <c r="BA76" s="149"/>
      <c r="BB76" s="149"/>
      <c r="BC76" s="149"/>
      <c r="BD76" s="149"/>
      <c r="BE76" s="149"/>
      <c r="BF76" s="149"/>
      <c r="BG76" s="185"/>
    </row>
    <row r="77" spans="5:59" ht="14.1" customHeight="1">
      <c r="E77" s="10"/>
      <c r="W77" s="28"/>
      <c r="X77" s="28"/>
      <c r="Y77" s="28"/>
      <c r="Z77" s="28"/>
      <c r="AA77" s="28"/>
      <c r="AC77" s="155"/>
      <c r="AD77" s="84">
        <v>310</v>
      </c>
      <c r="AE77" s="191">
        <v>830.7</v>
      </c>
      <c r="AF77" s="85">
        <f t="shared" si="5"/>
        <v>5701.2477795000013</v>
      </c>
      <c r="AG77" s="85">
        <f t="shared" si="5"/>
        <v>5858.1628560000008</v>
      </c>
      <c r="AH77" s="85">
        <f t="shared" si="5"/>
        <v>6015.0779325000003</v>
      </c>
      <c r="AI77" s="85">
        <f t="shared" si="5"/>
        <v>6171.9930089999998</v>
      </c>
      <c r="AJ77" s="85">
        <f t="shared" si="5"/>
        <v>6381.2131110000009</v>
      </c>
      <c r="AK77" s="85">
        <f t="shared" si="5"/>
        <v>6590.4332130000012</v>
      </c>
      <c r="AL77" s="85">
        <f t="shared" si="5"/>
        <v>6799.6533150000005</v>
      </c>
      <c r="AM77" s="85">
        <f t="shared" si="5"/>
        <v>6878.1108532500002</v>
      </c>
      <c r="AN77" s="85">
        <f t="shared" si="5"/>
        <v>6956.5683915000009</v>
      </c>
      <c r="AO77" s="88">
        <v>310</v>
      </c>
      <c r="AQ77" s="10"/>
      <c r="AR77" s="10"/>
      <c r="AS77" s="10"/>
      <c r="AT77" s="14"/>
      <c r="AU77" s="21"/>
      <c r="AV77" s="21"/>
      <c r="AW77" s="20"/>
      <c r="AX77" s="21"/>
      <c r="AY77" s="21"/>
      <c r="AZ77" s="189"/>
      <c r="BA77" s="149"/>
      <c r="BB77" s="149"/>
      <c r="BC77" s="149"/>
      <c r="BD77" s="149"/>
      <c r="BE77" s="149"/>
      <c r="BF77" s="149"/>
      <c r="BG77" s="185"/>
    </row>
    <row r="78" spans="5:59" ht="14.1" customHeight="1">
      <c r="E78" s="10"/>
      <c r="W78" s="24"/>
      <c r="X78" s="24"/>
      <c r="Y78" s="24"/>
      <c r="Z78" s="24"/>
      <c r="AA78" s="24"/>
      <c r="AC78" s="155"/>
      <c r="AD78" s="86">
        <v>315</v>
      </c>
      <c r="AE78" s="192">
        <v>849.3</v>
      </c>
      <c r="AF78" s="87">
        <f t="shared" si="5"/>
        <v>5828.9030205000008</v>
      </c>
      <c r="AG78" s="87">
        <f t="shared" si="5"/>
        <v>5989.3315440000006</v>
      </c>
      <c r="AH78" s="87">
        <f t="shared" si="5"/>
        <v>6149.7600675000003</v>
      </c>
      <c r="AI78" s="87">
        <f t="shared" si="5"/>
        <v>6310.1885910000001</v>
      </c>
      <c r="AJ78" s="87">
        <f t="shared" si="5"/>
        <v>6524.0932890000004</v>
      </c>
      <c r="AK78" s="87">
        <f t="shared" si="5"/>
        <v>6737.9979870000006</v>
      </c>
      <c r="AL78" s="87">
        <f t="shared" si="5"/>
        <v>6951.902685</v>
      </c>
      <c r="AM78" s="87">
        <f t="shared" si="5"/>
        <v>7032.1169467499985</v>
      </c>
      <c r="AN78" s="87">
        <f t="shared" si="5"/>
        <v>7112.3312084999998</v>
      </c>
      <c r="AO78" s="89">
        <v>315</v>
      </c>
      <c r="AQ78" s="10"/>
      <c r="AR78" s="10"/>
      <c r="AS78" s="10"/>
      <c r="AT78" s="14"/>
      <c r="AU78" s="21"/>
      <c r="AV78" s="21"/>
      <c r="AW78" s="20"/>
      <c r="AX78" s="21"/>
      <c r="AY78" s="21"/>
      <c r="AZ78" s="189"/>
      <c r="BA78" s="149"/>
      <c r="BB78" s="149"/>
      <c r="BC78" s="149"/>
      <c r="BD78" s="149"/>
      <c r="BE78" s="149"/>
      <c r="BF78" s="149"/>
      <c r="BG78" s="185"/>
    </row>
    <row r="79" spans="5:59" ht="14.1" customHeight="1">
      <c r="E79" s="10"/>
      <c r="W79" s="37"/>
      <c r="X79" s="37"/>
      <c r="Y79" s="37"/>
      <c r="Z79" s="37"/>
      <c r="AA79" s="37"/>
      <c r="AB79" s="26"/>
      <c r="AC79" s="155"/>
      <c r="AD79" s="84">
        <v>320</v>
      </c>
      <c r="AE79" s="191">
        <v>868.5</v>
      </c>
      <c r="AF79" s="85">
        <f t="shared" si="5"/>
        <v>5960.6761725000015</v>
      </c>
      <c r="AG79" s="85">
        <f t="shared" si="5"/>
        <v>6124.7314800000004</v>
      </c>
      <c r="AH79" s="85">
        <f t="shared" si="5"/>
        <v>6288.7867875000011</v>
      </c>
      <c r="AI79" s="85">
        <f t="shared" si="5"/>
        <v>6452.842095</v>
      </c>
      <c r="AJ79" s="85">
        <f t="shared" si="5"/>
        <v>6671.5825050000003</v>
      </c>
      <c r="AK79" s="85">
        <f t="shared" si="5"/>
        <v>6890.3229150000016</v>
      </c>
      <c r="AL79" s="85">
        <f t="shared" si="5"/>
        <v>7109.0633249999992</v>
      </c>
      <c r="AM79" s="85">
        <f t="shared" si="5"/>
        <v>7191.0909787499995</v>
      </c>
      <c r="AN79" s="85">
        <f t="shared" si="5"/>
        <v>7273.1186324999999</v>
      </c>
      <c r="AO79" s="88">
        <v>320</v>
      </c>
      <c r="AQ79" s="10"/>
      <c r="AR79" s="10"/>
      <c r="AS79" s="10"/>
      <c r="AT79" s="10"/>
      <c r="AU79" s="21"/>
      <c r="AV79" s="21"/>
      <c r="AW79" s="20"/>
      <c r="AX79" s="21"/>
      <c r="AY79" s="21"/>
      <c r="AZ79" s="189"/>
      <c r="BA79" s="149"/>
      <c r="BB79" s="149"/>
      <c r="BC79" s="149"/>
      <c r="BD79" s="149"/>
      <c r="BE79" s="149"/>
      <c r="BF79" s="149"/>
      <c r="BG79" s="185"/>
    </row>
    <row r="80" spans="5:59" ht="14.1" customHeight="1">
      <c r="E80" s="10"/>
      <c r="W80" s="21"/>
      <c r="X80" s="21"/>
      <c r="Y80" s="21"/>
      <c r="Z80" s="21"/>
      <c r="AA80" s="21"/>
      <c r="AB80" s="26"/>
      <c r="AC80" s="155"/>
      <c r="AD80" s="86">
        <v>325</v>
      </c>
      <c r="AE80" s="192">
        <v>887.4</v>
      </c>
      <c r="AF80" s="87">
        <f t="shared" si="5"/>
        <v>6090.3903690000016</v>
      </c>
      <c r="AG80" s="87">
        <f t="shared" si="5"/>
        <v>6258.0157920000011</v>
      </c>
      <c r="AH80" s="87">
        <f t="shared" si="5"/>
        <v>6425.6412150000006</v>
      </c>
      <c r="AI80" s="87">
        <f t="shared" si="5"/>
        <v>6593.2666380000001</v>
      </c>
      <c r="AJ80" s="87">
        <f t="shared" si="5"/>
        <v>6816.767202</v>
      </c>
      <c r="AK80" s="87">
        <f t="shared" si="5"/>
        <v>7040.2677660000008</v>
      </c>
      <c r="AL80" s="87">
        <f t="shared" si="5"/>
        <v>7263.7683300000008</v>
      </c>
      <c r="AM80" s="87">
        <f t="shared" si="5"/>
        <v>7347.5810414999996</v>
      </c>
      <c r="AN80" s="87">
        <f t="shared" si="5"/>
        <v>7431.3937530000012</v>
      </c>
      <c r="AO80" s="89">
        <v>325</v>
      </c>
      <c r="AQ80" s="10"/>
      <c r="AR80" s="10"/>
      <c r="AS80" s="10"/>
      <c r="AT80" s="10"/>
      <c r="AU80" s="21"/>
      <c r="AV80" s="21"/>
      <c r="AW80" s="20"/>
      <c r="AX80" s="21"/>
      <c r="AY80" s="21"/>
      <c r="AZ80" s="189"/>
      <c r="BA80" s="149"/>
      <c r="BB80" s="149"/>
      <c r="BC80" s="149"/>
      <c r="BD80" s="149"/>
      <c r="BE80" s="149"/>
      <c r="BF80" s="149"/>
      <c r="BG80" s="185"/>
    </row>
    <row r="81" spans="5:60" ht="14.1" customHeight="1">
      <c r="E81" s="10"/>
      <c r="W81" s="21"/>
      <c r="X81" s="21"/>
      <c r="Y81" s="21"/>
      <c r="Z81" s="21"/>
      <c r="AA81" s="21"/>
      <c r="AB81" s="26"/>
      <c r="AC81" s="155"/>
      <c r="AD81" s="84">
        <v>330</v>
      </c>
      <c r="AE81" s="191">
        <v>906.7</v>
      </c>
      <c r="AF81" s="85">
        <f t="shared" ref="AF81:AN87" si="6">SNB*(1+ECHELON)*COEFF_GRILLE/100*(1+MajorationResidentielle)*$C$6</f>
        <v>6222.8498395000024</v>
      </c>
      <c r="AG81" s="85">
        <f t="shared" si="6"/>
        <v>6394.1209360000003</v>
      </c>
      <c r="AH81" s="85">
        <f t="shared" si="6"/>
        <v>6565.3920324999999</v>
      </c>
      <c r="AI81" s="85">
        <f t="shared" si="6"/>
        <v>6736.6631290000005</v>
      </c>
      <c r="AJ81" s="85">
        <f t="shared" si="6"/>
        <v>6965.0245910000012</v>
      </c>
      <c r="AK81" s="85">
        <f t="shared" si="6"/>
        <v>7193.3860530000002</v>
      </c>
      <c r="AL81" s="85">
        <f t="shared" si="6"/>
        <v>7421.7475149999991</v>
      </c>
      <c r="AM81" s="85">
        <f t="shared" si="6"/>
        <v>7507.3830632500003</v>
      </c>
      <c r="AN81" s="85">
        <f t="shared" si="6"/>
        <v>7593.0186115000015</v>
      </c>
      <c r="AO81" s="88">
        <v>330</v>
      </c>
      <c r="AQ81" s="10"/>
      <c r="AR81" s="10"/>
      <c r="AS81" s="10"/>
      <c r="AT81" s="10"/>
      <c r="AU81" s="21"/>
      <c r="AV81" s="21"/>
      <c r="AW81" s="20"/>
      <c r="AX81" s="21"/>
      <c r="AY81" s="21"/>
      <c r="AZ81" s="189"/>
      <c r="BA81" s="149"/>
      <c r="BB81" s="149"/>
      <c r="BC81" s="149"/>
      <c r="BD81" s="149"/>
      <c r="BE81" s="149"/>
      <c r="BF81" s="149"/>
      <c r="BG81" s="185"/>
    </row>
    <row r="82" spans="5:60" ht="14.1" customHeight="1">
      <c r="E82" s="10"/>
      <c r="W82" s="21"/>
      <c r="X82" s="21"/>
      <c r="Y82" s="21"/>
      <c r="Z82" s="21"/>
      <c r="AA82" s="21"/>
      <c r="AB82" s="26"/>
      <c r="AC82" s="155"/>
      <c r="AD82" s="86">
        <v>340</v>
      </c>
      <c r="AE82" s="192">
        <v>929</v>
      </c>
      <c r="AF82" s="87">
        <f t="shared" si="6"/>
        <v>6375.898865000001</v>
      </c>
      <c r="AG82" s="87">
        <f t="shared" si="6"/>
        <v>6551.3823200000006</v>
      </c>
      <c r="AH82" s="87">
        <f t="shared" si="6"/>
        <v>6726.8657750000002</v>
      </c>
      <c r="AI82" s="87">
        <f t="shared" si="6"/>
        <v>6902.3492299999998</v>
      </c>
      <c r="AJ82" s="87">
        <f t="shared" si="6"/>
        <v>7136.3271699999996</v>
      </c>
      <c r="AK82" s="87">
        <f t="shared" si="6"/>
        <v>7370.3051100000012</v>
      </c>
      <c r="AL82" s="87">
        <f t="shared" si="6"/>
        <v>7604.2830499999991</v>
      </c>
      <c r="AM82" s="87">
        <f t="shared" si="6"/>
        <v>7692.0247774999998</v>
      </c>
      <c r="AN82" s="87">
        <f t="shared" si="6"/>
        <v>7779.7665050000014</v>
      </c>
      <c r="AO82" s="89">
        <v>340</v>
      </c>
      <c r="AQ82" s="10"/>
      <c r="AR82" s="10"/>
      <c r="AS82" s="10"/>
      <c r="AT82" s="10"/>
      <c r="AU82" s="10"/>
      <c r="AV82" s="21"/>
      <c r="AW82" s="20"/>
      <c r="AX82" s="21"/>
      <c r="AY82" s="21"/>
      <c r="AZ82" s="189"/>
      <c r="BA82" s="149"/>
      <c r="BB82" s="149"/>
      <c r="BC82" s="149"/>
      <c r="BD82" s="149"/>
      <c r="BE82" s="149"/>
      <c r="BF82" s="149"/>
      <c r="BG82" s="185"/>
    </row>
    <row r="83" spans="5:60" ht="14.1" customHeight="1">
      <c r="E83" s="10"/>
      <c r="W83" s="21"/>
      <c r="X83" s="21"/>
      <c r="Y83" s="21"/>
      <c r="Z83" s="21"/>
      <c r="AA83" s="21"/>
      <c r="AB83" s="26"/>
      <c r="AC83" s="155"/>
      <c r="AD83" s="84">
        <v>350</v>
      </c>
      <c r="AE83" s="191">
        <v>949.6</v>
      </c>
      <c r="AF83" s="85">
        <f t="shared" si="6"/>
        <v>6517.2804760000008</v>
      </c>
      <c r="AG83" s="85">
        <f t="shared" si="6"/>
        <v>6696.6551680000011</v>
      </c>
      <c r="AH83" s="85">
        <f t="shared" si="6"/>
        <v>6876.0298600000006</v>
      </c>
      <c r="AI83" s="85">
        <f t="shared" si="6"/>
        <v>7055.404552</v>
      </c>
      <c r="AJ83" s="85">
        <f t="shared" si="6"/>
        <v>7294.5708080000004</v>
      </c>
      <c r="AK83" s="85">
        <f t="shared" si="6"/>
        <v>7533.7370640000008</v>
      </c>
      <c r="AL83" s="85">
        <f t="shared" si="6"/>
        <v>7772.9033200000003</v>
      </c>
      <c r="AM83" s="85">
        <f t="shared" si="6"/>
        <v>7862.590666000001</v>
      </c>
      <c r="AN83" s="85">
        <f t="shared" si="6"/>
        <v>7952.2780120000016</v>
      </c>
      <c r="AO83" s="88">
        <v>350</v>
      </c>
      <c r="AQ83" s="10"/>
      <c r="AR83" s="10"/>
      <c r="AS83" s="10"/>
      <c r="AT83" s="10"/>
      <c r="AU83" s="10"/>
      <c r="AV83" s="21"/>
      <c r="AW83" s="20"/>
      <c r="AX83" s="21"/>
      <c r="AY83" s="21"/>
      <c r="AZ83" s="189"/>
      <c r="BA83" s="149"/>
      <c r="BB83" s="149"/>
      <c r="BC83" s="149"/>
      <c r="BD83" s="149"/>
      <c r="BE83" s="149"/>
      <c r="BF83" s="149"/>
      <c r="BG83" s="185"/>
    </row>
    <row r="84" spans="5:60" ht="14.1" customHeight="1">
      <c r="E84" s="10"/>
      <c r="W84" s="21"/>
      <c r="X84" s="21"/>
      <c r="Y84" s="21"/>
      <c r="Z84" s="21"/>
      <c r="AA84" s="21"/>
      <c r="AB84" s="26"/>
      <c r="AC84" s="155"/>
      <c r="AD84" s="86">
        <v>355</v>
      </c>
      <c r="AE84" s="192">
        <v>971.4</v>
      </c>
      <c r="AF84" s="87">
        <f t="shared" si="6"/>
        <v>6666.8979090000003</v>
      </c>
      <c r="AG84" s="87">
        <f t="shared" si="6"/>
        <v>6850.3905120000018</v>
      </c>
      <c r="AH84" s="87">
        <f t="shared" si="6"/>
        <v>7033.8831149999996</v>
      </c>
      <c r="AI84" s="87">
        <f t="shared" si="6"/>
        <v>7217.3757179999993</v>
      </c>
      <c r="AJ84" s="87">
        <f t="shared" si="6"/>
        <v>7462.0325219999995</v>
      </c>
      <c r="AK84" s="87">
        <f t="shared" si="6"/>
        <v>7706.6893260000006</v>
      </c>
      <c r="AL84" s="87">
        <f t="shared" si="6"/>
        <v>7951.3461299999999</v>
      </c>
      <c r="AM84" s="87">
        <f t="shared" si="6"/>
        <v>8043.0924314999993</v>
      </c>
      <c r="AN84" s="87">
        <f t="shared" si="6"/>
        <v>8134.8387330000014</v>
      </c>
      <c r="AO84" s="89">
        <v>355</v>
      </c>
      <c r="AQ84" s="10"/>
      <c r="AR84" s="10"/>
      <c r="AS84" s="10"/>
      <c r="AT84" s="10"/>
      <c r="AU84" s="10"/>
      <c r="AV84" s="21"/>
      <c r="AW84" s="20"/>
      <c r="AX84" s="21"/>
      <c r="AY84" s="21"/>
      <c r="AZ84" s="189"/>
      <c r="BA84" s="149"/>
      <c r="BB84" s="149"/>
      <c r="BC84" s="149"/>
      <c r="BD84" s="149"/>
      <c r="BE84" s="149"/>
      <c r="BF84" s="149"/>
      <c r="BG84" s="185"/>
    </row>
    <row r="85" spans="5:60" ht="14.1" customHeight="1">
      <c r="E85" s="10"/>
      <c r="W85" s="21"/>
      <c r="X85" s="21"/>
      <c r="Y85" s="21"/>
      <c r="Z85" s="21"/>
      <c r="AA85" s="21"/>
      <c r="AB85" s="26"/>
      <c r="AC85" s="155"/>
      <c r="AD85" s="84">
        <v>360</v>
      </c>
      <c r="AE85" s="191">
        <v>993.8</v>
      </c>
      <c r="AF85" s="85">
        <f t="shared" si="6"/>
        <v>6820.6332530000009</v>
      </c>
      <c r="AG85" s="85">
        <f t="shared" si="6"/>
        <v>7008.3571040000015</v>
      </c>
      <c r="AH85" s="85">
        <f t="shared" si="6"/>
        <v>7196.0809550000013</v>
      </c>
      <c r="AI85" s="85">
        <f t="shared" si="6"/>
        <v>7383.8048059999983</v>
      </c>
      <c r="AJ85" s="85">
        <f t="shared" si="6"/>
        <v>7634.1032739999991</v>
      </c>
      <c r="AK85" s="85">
        <f t="shared" si="6"/>
        <v>7884.401742</v>
      </c>
      <c r="AL85" s="85">
        <f t="shared" si="6"/>
        <v>8134.70021</v>
      </c>
      <c r="AM85" s="85">
        <f t="shared" si="6"/>
        <v>8228.5621355000003</v>
      </c>
      <c r="AN85" s="85">
        <f t="shared" si="6"/>
        <v>8322.4240609999997</v>
      </c>
      <c r="AO85" s="88">
        <v>360</v>
      </c>
      <c r="AQ85" s="10"/>
      <c r="AR85" s="10"/>
      <c r="AS85" s="10"/>
      <c r="AT85" s="10"/>
      <c r="AU85" s="10"/>
      <c r="AV85" s="21"/>
      <c r="AW85" s="20"/>
      <c r="AX85" s="21"/>
      <c r="AY85" s="21"/>
      <c r="AZ85" s="189"/>
      <c r="BA85" s="149"/>
      <c r="BB85" s="149"/>
      <c r="BC85" s="149"/>
      <c r="BD85" s="149"/>
      <c r="BE85" s="149"/>
      <c r="BF85" s="149"/>
      <c r="BG85" s="185"/>
    </row>
    <row r="86" spans="5:60" ht="14.1" customHeight="1">
      <c r="E86" s="10"/>
      <c r="W86" s="21"/>
      <c r="X86" s="21"/>
      <c r="Y86" s="21"/>
      <c r="Z86" s="21"/>
      <c r="AA86" s="21"/>
      <c r="AB86" s="26"/>
      <c r="AC86" s="155"/>
      <c r="AD86" s="86">
        <v>365</v>
      </c>
      <c r="AE86" s="192">
        <v>1016.7</v>
      </c>
      <c r="AF86" s="87">
        <f t="shared" si="6"/>
        <v>6977.8001895000025</v>
      </c>
      <c r="AG86" s="87">
        <f t="shared" si="6"/>
        <v>7169.849736000001</v>
      </c>
      <c r="AH86" s="87">
        <f t="shared" si="6"/>
        <v>7361.8992825000005</v>
      </c>
      <c r="AI86" s="87">
        <f t="shared" si="6"/>
        <v>7553.9488289999999</v>
      </c>
      <c r="AJ86" s="87">
        <f t="shared" si="6"/>
        <v>7810.0148910000007</v>
      </c>
      <c r="AK86" s="87">
        <f t="shared" si="6"/>
        <v>8066.0809530000015</v>
      </c>
      <c r="AL86" s="87">
        <f t="shared" si="6"/>
        <v>8322.1470150000005</v>
      </c>
      <c r="AM86" s="87">
        <f t="shared" si="6"/>
        <v>8418.1717882499997</v>
      </c>
      <c r="AN86" s="87">
        <f t="shared" si="6"/>
        <v>8514.1965615000008</v>
      </c>
      <c r="AO86" s="89">
        <v>365</v>
      </c>
      <c r="AQ86" s="10"/>
      <c r="AR86" s="10"/>
      <c r="AS86" s="10"/>
      <c r="AT86" s="10"/>
      <c r="AU86" s="10"/>
      <c r="AV86" s="21"/>
      <c r="AW86" s="20"/>
      <c r="AX86" s="21"/>
      <c r="AY86" s="21"/>
      <c r="AZ86" s="189"/>
      <c r="BA86" s="149"/>
      <c r="BB86" s="149"/>
      <c r="BC86" s="149"/>
      <c r="BD86" s="149"/>
      <c r="BE86" s="149"/>
      <c r="BF86" s="149"/>
      <c r="BG86" s="185"/>
    </row>
    <row r="87" spans="5:60" ht="14.1" customHeight="1">
      <c r="E87" s="10"/>
      <c r="W87" s="21"/>
      <c r="X87" s="21"/>
      <c r="Y87" s="21"/>
      <c r="Z87" s="21"/>
      <c r="AA87" s="21"/>
      <c r="AB87" s="26"/>
      <c r="AC87" s="155"/>
      <c r="AD87" s="84">
        <v>370</v>
      </c>
      <c r="AE87" s="191">
        <v>1040</v>
      </c>
      <c r="AF87" s="85">
        <f t="shared" si="6"/>
        <v>7137.7124000000013</v>
      </c>
      <c r="AG87" s="85">
        <f t="shared" si="6"/>
        <v>7334.1632000000018</v>
      </c>
      <c r="AH87" s="85">
        <f t="shared" si="6"/>
        <v>7530.6140000000005</v>
      </c>
      <c r="AI87" s="85">
        <f t="shared" si="6"/>
        <v>7727.0648000000001</v>
      </c>
      <c r="AJ87" s="85">
        <f t="shared" si="6"/>
        <v>7988.9991999999993</v>
      </c>
      <c r="AK87" s="85">
        <f t="shared" si="6"/>
        <v>8250.9336000000003</v>
      </c>
      <c r="AL87" s="85">
        <f t="shared" si="6"/>
        <v>8512.8680000000004</v>
      </c>
      <c r="AM87" s="85">
        <f t="shared" si="6"/>
        <v>8611.0933999999997</v>
      </c>
      <c r="AN87" s="85">
        <f t="shared" si="6"/>
        <v>8709.3188000000009</v>
      </c>
      <c r="AO87" s="88">
        <v>370</v>
      </c>
      <c r="AP87" s="97"/>
      <c r="AQ87" s="101"/>
      <c r="AR87" s="101"/>
      <c r="AS87" s="101"/>
      <c r="AT87" s="101"/>
      <c r="AU87" s="101"/>
      <c r="AV87" s="102"/>
      <c r="AW87" s="103"/>
      <c r="AX87" s="102"/>
      <c r="AY87" s="104"/>
      <c r="AZ87" s="190"/>
      <c r="BA87" s="150"/>
      <c r="BB87" s="150"/>
      <c r="BC87" s="150"/>
      <c r="BD87" s="150"/>
      <c r="BE87" s="150"/>
      <c r="BF87" s="150"/>
      <c r="BG87" s="186"/>
    </row>
    <row r="88" spans="5:60" ht="14.1" customHeight="1">
      <c r="E88" s="10"/>
      <c r="W88" s="21"/>
      <c r="X88" s="21"/>
      <c r="Y88" s="21"/>
      <c r="Z88" s="21"/>
      <c r="AA88" s="21"/>
      <c r="AB88" s="13"/>
      <c r="AC88" s="155"/>
      <c r="AD88" s="84" t="s">
        <v>30</v>
      </c>
      <c r="AE88" s="191">
        <v>842.9</v>
      </c>
      <c r="AF88" s="85">
        <f t="shared" ref="AF88:AN102" si="7">SNB*(1+ECHELON)*COEFF_GRILLE/100*(1+MajorationResidentielle)*$C$6</f>
        <v>5784.9786365000009</v>
      </c>
      <c r="AG88" s="85">
        <f t="shared" si="7"/>
        <v>5944.1982319999997</v>
      </c>
      <c r="AH88" s="85">
        <f t="shared" si="7"/>
        <v>6103.4178274999995</v>
      </c>
      <c r="AI88" s="85">
        <f t="shared" si="7"/>
        <v>6262.6374230000001</v>
      </c>
      <c r="AJ88" s="85">
        <f t="shared" si="7"/>
        <v>6474.9302170000001</v>
      </c>
      <c r="AK88" s="85">
        <f t="shared" si="7"/>
        <v>6687.223011000001</v>
      </c>
      <c r="AL88" s="85">
        <f t="shared" si="7"/>
        <v>6899.515805</v>
      </c>
      <c r="AM88" s="85">
        <f t="shared" si="7"/>
        <v>6979.1256027500003</v>
      </c>
      <c r="AN88" s="85">
        <f t="shared" si="7"/>
        <v>7058.7354004999997</v>
      </c>
      <c r="AO88" s="88"/>
      <c r="AR88" s="7"/>
      <c r="AT88" s="120"/>
      <c r="AU88" s="120"/>
      <c r="AV88" s="119"/>
      <c r="AW88" s="119"/>
      <c r="AX88" s="118"/>
      <c r="AY88" s="118"/>
      <c r="AZ88" s="7"/>
      <c r="BA88" s="7"/>
      <c r="BB88" s="7"/>
      <c r="BC88" s="7"/>
      <c r="BD88" s="7"/>
      <c r="BE88" s="7"/>
      <c r="BF88" s="7"/>
      <c r="BG88" s="7"/>
      <c r="BH88" s="7"/>
    </row>
    <row r="89" spans="5:60" ht="14.1" customHeight="1">
      <c r="E89" s="10"/>
      <c r="W89" s="21"/>
      <c r="X89" s="21"/>
      <c r="Y89" s="21"/>
      <c r="Z89" s="21"/>
      <c r="AA89" s="21"/>
      <c r="AB89" s="13"/>
      <c r="AC89" s="155"/>
      <c r="AD89" s="86" t="s">
        <v>31</v>
      </c>
      <c r="AE89" s="192">
        <v>862.1</v>
      </c>
      <c r="AF89" s="87">
        <f t="shared" si="7"/>
        <v>5916.7517885000016</v>
      </c>
      <c r="AG89" s="87">
        <f t="shared" si="7"/>
        <v>6079.5981680000014</v>
      </c>
      <c r="AH89" s="87">
        <f t="shared" si="7"/>
        <v>6242.4445475000002</v>
      </c>
      <c r="AI89" s="87">
        <f t="shared" si="7"/>
        <v>6405.290927</v>
      </c>
      <c r="AJ89" s="87">
        <f t="shared" si="7"/>
        <v>6622.419433</v>
      </c>
      <c r="AK89" s="87">
        <f t="shared" si="7"/>
        <v>6839.547939</v>
      </c>
      <c r="AL89" s="87">
        <f t="shared" si="7"/>
        <v>7056.676445000001</v>
      </c>
      <c r="AM89" s="87">
        <f t="shared" si="7"/>
        <v>7138.0996347500004</v>
      </c>
      <c r="AN89" s="87">
        <f t="shared" si="7"/>
        <v>7219.5228245000008</v>
      </c>
      <c r="AO89" s="89"/>
      <c r="AR89" s="7"/>
      <c r="AT89" s="120"/>
      <c r="AU89" s="120"/>
      <c r="AV89" s="119"/>
      <c r="AW89" s="119"/>
      <c r="AX89" s="118"/>
      <c r="AY89" s="118"/>
      <c r="AZ89" s="7"/>
      <c r="BA89" s="7"/>
      <c r="BB89" s="7"/>
      <c r="BC89" s="7"/>
      <c r="BD89" s="7"/>
      <c r="BE89" s="7"/>
      <c r="BF89" s="7"/>
      <c r="BG89" s="7"/>
      <c r="BH89" s="7"/>
    </row>
    <row r="90" spans="5:60" ht="14.1" customHeight="1">
      <c r="AC90" s="155"/>
      <c r="AD90" s="84" t="s">
        <v>32</v>
      </c>
      <c r="AE90" s="191">
        <v>881.8</v>
      </c>
      <c r="AF90" s="85">
        <f t="shared" si="7"/>
        <v>6051.9565330000014</v>
      </c>
      <c r="AG90" s="85">
        <f t="shared" si="7"/>
        <v>6218.5241440000009</v>
      </c>
      <c r="AH90" s="85">
        <f t="shared" si="7"/>
        <v>6385.0917549999995</v>
      </c>
      <c r="AI90" s="85">
        <f t="shared" si="7"/>
        <v>6551.659365999999</v>
      </c>
      <c r="AJ90" s="85">
        <f t="shared" si="7"/>
        <v>6773.7495140000001</v>
      </c>
      <c r="AK90" s="85">
        <f t="shared" si="7"/>
        <v>6995.8396619999994</v>
      </c>
      <c r="AL90" s="85">
        <f t="shared" si="7"/>
        <v>7217.9298100000005</v>
      </c>
      <c r="AM90" s="85">
        <f t="shared" si="7"/>
        <v>7301.2136154999998</v>
      </c>
      <c r="AN90" s="85">
        <f t="shared" si="7"/>
        <v>7384.497421</v>
      </c>
      <c r="AO90" s="88"/>
      <c r="AT90" s="120"/>
      <c r="AU90" s="120"/>
      <c r="AV90" s="119"/>
      <c r="AW90" s="119"/>
      <c r="AX90" s="118"/>
      <c r="AY90" s="118"/>
    </row>
    <row r="91" spans="5:60" ht="14.1" customHeight="1">
      <c r="AC91" s="155"/>
      <c r="AD91" s="86" t="s">
        <v>33</v>
      </c>
      <c r="AE91" s="192">
        <v>901.4</v>
      </c>
      <c r="AF91" s="87">
        <f t="shared" si="7"/>
        <v>6186.4749590000019</v>
      </c>
      <c r="AG91" s="87">
        <f t="shared" si="7"/>
        <v>6356.7449120000001</v>
      </c>
      <c r="AH91" s="87">
        <f t="shared" si="7"/>
        <v>6527.0148650000001</v>
      </c>
      <c r="AI91" s="87">
        <f t="shared" si="7"/>
        <v>6697.2848180000001</v>
      </c>
      <c r="AJ91" s="87">
        <f t="shared" si="7"/>
        <v>6924.3114220000007</v>
      </c>
      <c r="AK91" s="87">
        <f t="shared" si="7"/>
        <v>7151.3380260000013</v>
      </c>
      <c r="AL91" s="87">
        <f t="shared" si="7"/>
        <v>7378.36463</v>
      </c>
      <c r="AM91" s="87">
        <f t="shared" si="7"/>
        <v>7463.4996064999996</v>
      </c>
      <c r="AN91" s="87">
        <f t="shared" si="7"/>
        <v>7548.6345830000009</v>
      </c>
      <c r="AO91" s="89"/>
      <c r="AT91" s="179" t="s">
        <v>45</v>
      </c>
      <c r="AU91" s="180"/>
      <c r="AV91" s="119"/>
      <c r="AW91" s="119"/>
      <c r="AX91" s="118"/>
      <c r="AY91" s="118"/>
    </row>
    <row r="92" spans="5:60" s="7" customFormat="1" ht="15.75"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C92" s="155"/>
      <c r="AD92" s="84" t="s">
        <v>34</v>
      </c>
      <c r="AE92" s="191">
        <v>921.6</v>
      </c>
      <c r="AF92" s="85">
        <f t="shared" si="7"/>
        <v>6325.1112960000009</v>
      </c>
      <c r="AG92" s="85">
        <f t="shared" si="7"/>
        <v>6499.1969280000012</v>
      </c>
      <c r="AH92" s="85">
        <f t="shared" si="7"/>
        <v>6673.2825600000015</v>
      </c>
      <c r="AI92" s="85">
        <f t="shared" si="7"/>
        <v>6847.3681919999999</v>
      </c>
      <c r="AJ92" s="85">
        <f t="shared" si="7"/>
        <v>7079.482368</v>
      </c>
      <c r="AK92" s="85">
        <f t="shared" si="7"/>
        <v>7311.5965440000018</v>
      </c>
      <c r="AL92" s="85">
        <f t="shared" si="7"/>
        <v>7543.71072</v>
      </c>
      <c r="AM92" s="85">
        <f t="shared" si="7"/>
        <v>7630.7535360000002</v>
      </c>
      <c r="AN92" s="85">
        <f t="shared" si="7"/>
        <v>7717.7963520000003</v>
      </c>
      <c r="AO92" s="88"/>
      <c r="AP92"/>
      <c r="AQ92"/>
      <c r="AR92"/>
      <c r="AS92"/>
      <c r="AT92" s="120"/>
      <c r="AU92" s="120"/>
      <c r="AV92" s="181" t="s">
        <v>46</v>
      </c>
      <c r="AW92" s="181"/>
      <c r="AX92" s="118"/>
      <c r="AY92" s="118"/>
      <c r="AZ92"/>
      <c r="BA92"/>
      <c r="BB92"/>
      <c r="BC92"/>
      <c r="BD92"/>
      <c r="BE92"/>
      <c r="BF92"/>
      <c r="BG92"/>
      <c r="BH92"/>
    </row>
    <row r="93" spans="5:60" s="7" customFormat="1" ht="15.75"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C93" s="155"/>
      <c r="AD93" s="86" t="s">
        <v>35</v>
      </c>
      <c r="AE93" s="192">
        <v>951.5</v>
      </c>
      <c r="AF93" s="87">
        <f t="shared" si="7"/>
        <v>6530.3205275000018</v>
      </c>
      <c r="AG93" s="87">
        <f t="shared" si="7"/>
        <v>6710.0541200000007</v>
      </c>
      <c r="AH93" s="87">
        <f t="shared" si="7"/>
        <v>6889.7877125000005</v>
      </c>
      <c r="AI93" s="87">
        <f t="shared" si="7"/>
        <v>7069.5213049999993</v>
      </c>
      <c r="AJ93" s="87">
        <f t="shared" si="7"/>
        <v>7309.1660950000005</v>
      </c>
      <c r="AK93" s="87">
        <f t="shared" si="7"/>
        <v>7548.8108850000008</v>
      </c>
      <c r="AL93" s="87">
        <f t="shared" si="7"/>
        <v>7788.4556750000002</v>
      </c>
      <c r="AM93" s="87">
        <f t="shared" si="7"/>
        <v>7878.3224712499996</v>
      </c>
      <c r="AN93" s="87">
        <f t="shared" si="7"/>
        <v>7968.1892675000008</v>
      </c>
      <c r="AO93" s="89"/>
      <c r="AP93"/>
      <c r="AQ93"/>
      <c r="AR93"/>
      <c r="AS93"/>
      <c r="AT93" s="120"/>
      <c r="AU93" s="120"/>
      <c r="AV93" s="119"/>
      <c r="AW93" s="119"/>
      <c r="AX93" s="182" t="s">
        <v>47</v>
      </c>
      <c r="AY93" s="183"/>
      <c r="AZ93"/>
      <c r="BA93"/>
      <c r="BB93"/>
      <c r="BC93"/>
      <c r="BD93"/>
      <c r="BE93"/>
      <c r="BF93"/>
      <c r="BG93"/>
      <c r="BH93"/>
    </row>
    <row r="94" spans="5:60">
      <c r="AC94" s="155"/>
      <c r="AD94" s="84" t="s">
        <v>36</v>
      </c>
      <c r="AE94" s="191">
        <v>980.5</v>
      </c>
      <c r="AF94" s="85">
        <f t="shared" si="7"/>
        <v>6729.3528925000019</v>
      </c>
      <c r="AG94" s="85">
        <f t="shared" si="7"/>
        <v>6914.5644400000001</v>
      </c>
      <c r="AH94" s="85">
        <f t="shared" si="7"/>
        <v>7099.7759875000011</v>
      </c>
      <c r="AI94" s="85">
        <f t="shared" si="7"/>
        <v>7284.9875350000002</v>
      </c>
      <c r="AJ94" s="85">
        <f t="shared" si="7"/>
        <v>7531.9362650000003</v>
      </c>
      <c r="AK94" s="85">
        <f t="shared" si="7"/>
        <v>7778.8849950000003</v>
      </c>
      <c r="AL94" s="85">
        <f t="shared" si="7"/>
        <v>8025.8337250000004</v>
      </c>
      <c r="AM94" s="85">
        <f t="shared" si="7"/>
        <v>8118.4394987499991</v>
      </c>
      <c r="AN94" s="85">
        <f t="shared" si="7"/>
        <v>8211.0452724999996</v>
      </c>
      <c r="AO94" s="88"/>
      <c r="AT94" s="120"/>
      <c r="AU94" s="120"/>
      <c r="AV94" s="119"/>
      <c r="AW94" s="119"/>
      <c r="AX94" s="118"/>
      <c r="AY94" s="118"/>
    </row>
    <row r="95" spans="5:60">
      <c r="AC95" s="155"/>
      <c r="AD95" s="86" t="s">
        <v>37</v>
      </c>
      <c r="AE95" s="192">
        <v>1010.6</v>
      </c>
      <c r="AF95" s="87">
        <f t="shared" si="7"/>
        <v>6935.9347610000004</v>
      </c>
      <c r="AG95" s="87">
        <f t="shared" si="7"/>
        <v>7126.8320480000011</v>
      </c>
      <c r="AH95" s="87">
        <f t="shared" si="7"/>
        <v>7317.729335</v>
      </c>
      <c r="AI95" s="87">
        <f t="shared" si="7"/>
        <v>7508.6266220000007</v>
      </c>
      <c r="AJ95" s="87">
        <f t="shared" si="7"/>
        <v>7763.1563380000007</v>
      </c>
      <c r="AK95" s="87">
        <f t="shared" si="7"/>
        <v>8017.6860540000007</v>
      </c>
      <c r="AL95" s="87">
        <f t="shared" si="7"/>
        <v>8272.2157700000007</v>
      </c>
      <c r="AM95" s="87">
        <f t="shared" si="7"/>
        <v>8367.6644134999988</v>
      </c>
      <c r="AN95" s="87">
        <f t="shared" si="7"/>
        <v>8463.1130570000005</v>
      </c>
      <c r="AO95" s="89"/>
      <c r="AP95" s="97"/>
      <c r="AQ95" s="121"/>
      <c r="AR95" s="121"/>
      <c r="AS95" s="121"/>
      <c r="AT95" s="120"/>
      <c r="AU95" s="120"/>
      <c r="AV95" s="119"/>
      <c r="AW95" s="119"/>
      <c r="AX95" s="118"/>
      <c r="AY95" s="118"/>
    </row>
    <row r="96" spans="5:60">
      <c r="AC96" s="155"/>
      <c r="AD96" s="84" t="s">
        <v>38</v>
      </c>
      <c r="AE96" s="191">
        <v>1033.8</v>
      </c>
      <c r="AF96" s="85">
        <f t="shared" si="7"/>
        <v>7095.1606530000008</v>
      </c>
      <c r="AG96" s="85">
        <f t="shared" si="7"/>
        <v>7290.4403039999997</v>
      </c>
      <c r="AH96" s="85">
        <f t="shared" si="7"/>
        <v>7485.7199550000005</v>
      </c>
      <c r="AI96" s="85">
        <f t="shared" si="7"/>
        <v>7680.9996059999994</v>
      </c>
      <c r="AJ96" s="85">
        <f t="shared" si="7"/>
        <v>7941.3724740000007</v>
      </c>
      <c r="AK96" s="85">
        <f t="shared" si="7"/>
        <v>8201.7453420000002</v>
      </c>
      <c r="AL96" s="85">
        <f t="shared" si="7"/>
        <v>8462.1182099999987</v>
      </c>
      <c r="AM96" s="85">
        <f t="shared" si="7"/>
        <v>8559.7580355000009</v>
      </c>
      <c r="AN96" s="85">
        <f t="shared" si="7"/>
        <v>8657.3978610000013</v>
      </c>
      <c r="AO96" s="88"/>
      <c r="AV96" s="119"/>
      <c r="AW96" s="119"/>
      <c r="AX96" s="118"/>
      <c r="AY96" s="118"/>
    </row>
    <row r="97" spans="29:51">
      <c r="AC97" s="155"/>
      <c r="AD97" s="86" t="s">
        <v>39</v>
      </c>
      <c r="AE97" s="192">
        <v>1057.5999999999999</v>
      </c>
      <c r="AF97" s="87">
        <f t="shared" si="7"/>
        <v>7258.5044560000006</v>
      </c>
      <c r="AG97" s="87">
        <f t="shared" si="7"/>
        <v>7458.2798080000011</v>
      </c>
      <c r="AH97" s="87">
        <f t="shared" si="7"/>
        <v>7658.055159999999</v>
      </c>
      <c r="AI97" s="87">
        <f t="shared" si="7"/>
        <v>7857.8305119999995</v>
      </c>
      <c r="AJ97" s="87">
        <f t="shared" si="7"/>
        <v>8124.1976479999994</v>
      </c>
      <c r="AK97" s="87">
        <f t="shared" si="7"/>
        <v>8390.5647840000001</v>
      </c>
      <c r="AL97" s="87">
        <f t="shared" si="7"/>
        <v>8656.9319199999991</v>
      </c>
      <c r="AM97" s="87">
        <f t="shared" si="7"/>
        <v>8756.8195960000012</v>
      </c>
      <c r="AN97" s="87">
        <f t="shared" si="7"/>
        <v>8856.7072719999996</v>
      </c>
      <c r="AO97" s="89"/>
      <c r="AP97" s="97"/>
      <c r="AQ97" s="121"/>
      <c r="AR97" s="121"/>
      <c r="AS97" s="121"/>
      <c r="AT97" s="121"/>
      <c r="AU97" s="121"/>
      <c r="AV97" s="119"/>
      <c r="AW97" s="119"/>
      <c r="AX97" s="118"/>
      <c r="AY97" s="118"/>
    </row>
    <row r="98" spans="29:51">
      <c r="AC98" s="155"/>
      <c r="AD98" s="84" t="s">
        <v>40</v>
      </c>
      <c r="AE98" s="191">
        <v>1081.9000000000001</v>
      </c>
      <c r="AF98" s="85">
        <f t="shared" si="7"/>
        <v>7425.2798515000013</v>
      </c>
      <c r="AG98" s="85">
        <f t="shared" si="7"/>
        <v>7629.6453520000014</v>
      </c>
      <c r="AH98" s="85">
        <f t="shared" si="7"/>
        <v>7834.0108525000005</v>
      </c>
      <c r="AI98" s="85">
        <f t="shared" si="7"/>
        <v>8038.3763529999997</v>
      </c>
      <c r="AJ98" s="85">
        <f t="shared" si="7"/>
        <v>8310.8636870000028</v>
      </c>
      <c r="AK98" s="85">
        <f t="shared" si="7"/>
        <v>8583.3510210000022</v>
      </c>
      <c r="AL98" s="85">
        <f t="shared" si="7"/>
        <v>8855.8383549999999</v>
      </c>
      <c r="AM98" s="85">
        <f t="shared" si="7"/>
        <v>8958.0211052499999</v>
      </c>
      <c r="AN98" s="85">
        <f t="shared" si="7"/>
        <v>9060.2038555000017</v>
      </c>
      <c r="AO98" s="88"/>
      <c r="AX98" s="118"/>
      <c r="AY98" s="118"/>
    </row>
    <row r="99" spans="29:51">
      <c r="AC99" s="155"/>
      <c r="AD99" s="86" t="s">
        <v>41</v>
      </c>
      <c r="AE99" s="192">
        <v>1106.9000000000001</v>
      </c>
      <c r="AF99" s="87">
        <f t="shared" si="7"/>
        <v>7596.8594765000016</v>
      </c>
      <c r="AG99" s="87">
        <f t="shared" si="7"/>
        <v>7805.947352000002</v>
      </c>
      <c r="AH99" s="87">
        <f t="shared" si="7"/>
        <v>8015.0352275000014</v>
      </c>
      <c r="AI99" s="87">
        <f t="shared" si="7"/>
        <v>8224.1231029999999</v>
      </c>
      <c r="AJ99" s="87">
        <f t="shared" si="7"/>
        <v>8502.9069370000016</v>
      </c>
      <c r="AK99" s="87">
        <f t="shared" si="7"/>
        <v>8781.6907710000014</v>
      </c>
      <c r="AL99" s="87">
        <f t="shared" si="7"/>
        <v>9060.4746050000012</v>
      </c>
      <c r="AM99" s="87">
        <f t="shared" si="7"/>
        <v>9165.0185427500001</v>
      </c>
      <c r="AN99" s="87">
        <f t="shared" si="7"/>
        <v>9269.5624805000007</v>
      </c>
      <c r="AO99" s="89"/>
      <c r="AX99" s="118"/>
      <c r="AY99" s="118"/>
    </row>
    <row r="100" spans="29:51">
      <c r="AC100" s="155"/>
      <c r="AD100" s="84" t="s">
        <v>42</v>
      </c>
      <c r="AE100" s="191">
        <v>1132.3</v>
      </c>
      <c r="AF100" s="85">
        <f t="shared" si="7"/>
        <v>7771.1843755000009</v>
      </c>
      <c r="AG100" s="85">
        <f t="shared" si="7"/>
        <v>7985.0701840000011</v>
      </c>
      <c r="AH100" s="85">
        <f t="shared" si="7"/>
        <v>8198.9559924999994</v>
      </c>
      <c r="AI100" s="85">
        <f t="shared" si="7"/>
        <v>8412.8418009999987</v>
      </c>
      <c r="AJ100" s="85">
        <f t="shared" si="7"/>
        <v>8698.0228789999983</v>
      </c>
      <c r="AK100" s="85">
        <f t="shared" si="7"/>
        <v>8983.2039570000015</v>
      </c>
      <c r="AL100" s="85">
        <f t="shared" si="7"/>
        <v>9268.3850349999993</v>
      </c>
      <c r="AM100" s="85">
        <f t="shared" si="7"/>
        <v>9375.327939249999</v>
      </c>
      <c r="AN100" s="85">
        <f t="shared" si="7"/>
        <v>9482.2708435000004</v>
      </c>
      <c r="AO100" s="88"/>
      <c r="AX100" s="118"/>
      <c r="AY100" s="118"/>
    </row>
    <row r="101" spans="29:51">
      <c r="AC101" s="155"/>
      <c r="AD101" s="86" t="s">
        <v>43</v>
      </c>
      <c r="AE101" s="192">
        <v>1158.4000000000001</v>
      </c>
      <c r="AF101" s="87">
        <f t="shared" si="7"/>
        <v>7950.3135040000016</v>
      </c>
      <c r="AG101" s="87">
        <f t="shared" si="7"/>
        <v>8169.1294720000024</v>
      </c>
      <c r="AH101" s="87">
        <f t="shared" si="7"/>
        <v>8387.9454399999995</v>
      </c>
      <c r="AI101" s="87">
        <f t="shared" si="7"/>
        <v>8606.7614080000003</v>
      </c>
      <c r="AJ101" s="87">
        <f t="shared" si="7"/>
        <v>8898.5160320000014</v>
      </c>
      <c r="AK101" s="87">
        <f t="shared" si="7"/>
        <v>9190.2706560000024</v>
      </c>
      <c r="AL101" s="87">
        <f t="shared" si="7"/>
        <v>9482.0252799999998</v>
      </c>
      <c r="AM101" s="87">
        <f t="shared" si="7"/>
        <v>9591.4332640000011</v>
      </c>
      <c r="AN101" s="87">
        <f t="shared" si="7"/>
        <v>9700.8412480000006</v>
      </c>
      <c r="AO101" s="89"/>
      <c r="AX101" s="118"/>
      <c r="AY101" s="118"/>
    </row>
    <row r="102" spans="29:51" ht="13.5" thickBot="1">
      <c r="AC102" s="178"/>
      <c r="AD102" s="84" t="s">
        <v>44</v>
      </c>
      <c r="AE102" s="193">
        <v>1185</v>
      </c>
      <c r="AF102" s="85">
        <f t="shared" si="7"/>
        <v>8132.8742250000005</v>
      </c>
      <c r="AG102" s="85">
        <f t="shared" si="7"/>
        <v>8356.7148000000016</v>
      </c>
      <c r="AH102" s="85">
        <f t="shared" si="7"/>
        <v>8580.5553749999999</v>
      </c>
      <c r="AI102" s="85">
        <f t="shared" si="7"/>
        <v>8804.3959500000001</v>
      </c>
      <c r="AJ102" s="85">
        <f t="shared" si="7"/>
        <v>9102.8500500000009</v>
      </c>
      <c r="AK102" s="85">
        <f t="shared" si="7"/>
        <v>9401.3041499999999</v>
      </c>
      <c r="AL102" s="85">
        <f t="shared" si="7"/>
        <v>9699.758249999999</v>
      </c>
      <c r="AM102" s="85">
        <f t="shared" si="7"/>
        <v>9811.6785374999999</v>
      </c>
      <c r="AN102" s="85">
        <f t="shared" si="7"/>
        <v>9923.5988250000009</v>
      </c>
      <c r="AO102" s="90"/>
      <c r="AP102" s="97"/>
      <c r="AQ102" s="121"/>
      <c r="AR102" s="121"/>
      <c r="AS102" s="121"/>
      <c r="AT102" s="121"/>
      <c r="AU102" s="121"/>
      <c r="AV102" s="121"/>
      <c r="AW102" s="121"/>
      <c r="AX102" s="118"/>
      <c r="AY102" s="118"/>
    </row>
  </sheetData>
  <sheetProtection algorithmName="SHA-512" hashValue="672mpQ9v8fO566ZAhbEYoyOZ1nWxr21jM75Gdl7a/b759cu8mFAZIVRcAfc0ZM0odAA9ciECzupzjUMCFg1XeA==" saltValue="N8inSlBYQjdLJWLHr6rqHQ==" spinCount="100000" sheet="1" objects="1" scenarios="1" selectLockedCells="1" sort="0" autoFilter="0"/>
  <customSheetViews>
    <customSheetView guid="{39AD79A9-AAB9-4A89-B6DF-E5A6845AAFB0}" scale="55" showPageBreaks="1" showGridLines="0" fitToPage="1" printArea="1" hiddenColumns="1" topLeftCell="AB1">
      <pane ySplit="13" topLeftCell="A14" activePane="bottomLeft" state="frozen"/>
      <selection pane="bottomLeft" activeCell="BN38" sqref="BN38"/>
      <pageMargins left="0.196850393700787" right="0.196850393700787" top="0.23622047244094502" bottom="7.8740157480315001E-2" header="0.15748031496063" footer="3.9370078740157501E-2"/>
      <printOptions horizontalCentered="1"/>
      <pageSetup paperSize="9" scale="48" orientation="landscape" r:id="rId1"/>
      <headerFooter alignWithMargins="0"/>
    </customSheetView>
  </customSheetViews>
  <mergeCells count="32">
    <mergeCell ref="AC88:AC102"/>
    <mergeCell ref="AT91:AU91"/>
    <mergeCell ref="AV92:AW92"/>
    <mergeCell ref="AX93:AY93"/>
    <mergeCell ref="BG75:BG87"/>
    <mergeCell ref="AZ47:AZ87"/>
    <mergeCell ref="BA51:BA87"/>
    <mergeCell ref="BE67:BE87"/>
    <mergeCell ref="BF71:BF87"/>
    <mergeCell ref="N23:N24"/>
    <mergeCell ref="AY43:AY63"/>
    <mergeCell ref="BD63:BD87"/>
    <mergeCell ref="AD17:AE17"/>
    <mergeCell ref="AD19:AE19"/>
    <mergeCell ref="AC21:AC87"/>
    <mergeCell ref="AR23:AR47"/>
    <mergeCell ref="AS25:AS47"/>
    <mergeCell ref="AT27:AT47"/>
    <mergeCell ref="AX39:AX63"/>
    <mergeCell ref="AU27:AU63"/>
    <mergeCell ref="AW35:AW63"/>
    <mergeCell ref="AV31:AV63"/>
    <mergeCell ref="BC59:BC87"/>
    <mergeCell ref="BB55:BB87"/>
    <mergeCell ref="AD18:AE18"/>
    <mergeCell ref="AG12:AH12"/>
    <mergeCell ref="AJ12:AK12"/>
    <mergeCell ref="AF4:AM6"/>
    <mergeCell ref="AF7:AO10"/>
    <mergeCell ref="AQ21:AQ47"/>
    <mergeCell ref="AE14:AF14"/>
    <mergeCell ref="AF16:AN16"/>
  </mergeCells>
  <phoneticPr fontId="16" type="noConversion"/>
  <dataValidations count="6">
    <dataValidation type="list" allowBlank="1" showInputMessage="1" showErrorMessage="1" sqref="P22">
      <formula1>$D$99:$D$99</formula1>
    </dataValidation>
    <dataValidation type="list" operator="equal" allowBlank="1" showInputMessage="1" showErrorMessage="1" sqref="P23">
      <formula1>$D$97:$D$97</formula1>
    </dataValidation>
    <dataValidation allowBlank="1" showErrorMessage="1" sqref="AH14"/>
    <dataValidation type="list" showInputMessage="1" showErrorMessage="1" sqref="AG12:AH12">
      <formula1>$D$1:$D$3</formula1>
    </dataValidation>
    <dataValidation type="list" showInputMessage="1" showErrorMessage="1" sqref="AJ12:AK12">
      <formula1>$D$4:$D$6</formula1>
    </dataValidation>
    <dataValidation type="list" allowBlank="1" showInputMessage="1" showErrorMessage="1" promptTitle="HORAIRE" prompt="Choisissez le type d'horaire" sqref="AE14 AG14">
      <formula1>$AZ$24:$AZ$27</formula1>
    </dataValidation>
  </dataValidations>
  <printOptions horizontalCentered="1"/>
  <pageMargins left="0.23622047244094491" right="0.23622047244094491" top="0.23622047244094491" bottom="0.23622047244094491" header="0" footer="0"/>
  <pageSetup paperSize="8" scale="5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Janvier 2018</vt:lpstr>
      <vt:lpstr>_IMP1</vt:lpstr>
      <vt:lpstr>_IMP2</vt:lpstr>
      <vt:lpstr>COEFF_GRILLE</vt:lpstr>
      <vt:lpstr>ECHELON</vt:lpstr>
      <vt:lpstr>HoraireHebdo</vt:lpstr>
      <vt:lpstr>MajorationResidentielle</vt:lpstr>
      <vt:lpstr>SNB</vt:lpstr>
      <vt:lpstr>'Janvier 2018'!Zone_d_impression</vt:lpstr>
    </vt:vector>
  </TitlesOfParts>
  <Company>CNPE de Cruas-Meysse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Rodriguez</dc:creator>
  <cp:lastModifiedBy>Sylvie LEPERE</cp:lastModifiedBy>
  <cp:lastPrinted>2018-01-12T12:49:32Z</cp:lastPrinted>
  <dcterms:created xsi:type="dcterms:W3CDTF">2000-07-11T12:09:21Z</dcterms:created>
  <dcterms:modified xsi:type="dcterms:W3CDTF">2018-07-12T08:26:05Z</dcterms:modified>
</cp:coreProperties>
</file>